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Salarii" sheetId="1" r:id="rId1"/>
  </sheets>
  <externalReferences>
    <externalReference r:id="rId2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I17" i="1"/>
  <c r="D17"/>
  <c r="I15"/>
  <c r="D15"/>
  <c r="I8"/>
  <c r="D44" l="1"/>
  <c r="D34"/>
  <c r="I34" s="1"/>
  <c r="I35" s="1"/>
  <c r="I6"/>
  <c r="D6"/>
  <c r="D26"/>
  <c r="D25"/>
  <c r="I44" l="1"/>
  <c r="D45"/>
  <c r="D46"/>
  <c r="D36"/>
  <c r="D35"/>
  <c r="I10"/>
  <c r="D8"/>
  <c r="D10" s="1"/>
  <c r="I24"/>
  <c r="I25" s="1"/>
  <c r="D27"/>
  <c r="I12" l="1"/>
  <c r="D12"/>
  <c r="I13"/>
  <c r="D13"/>
  <c r="D47"/>
  <c r="D49" s="1"/>
  <c r="D50" s="1"/>
  <c r="I45"/>
  <c r="D37"/>
  <c r="D39" s="1"/>
  <c r="D40" s="1"/>
  <c r="D29"/>
  <c r="D30" s="1"/>
</calcChain>
</file>

<file path=xl/sharedStrings.xml><?xml version="1.0" encoding="utf-8"?>
<sst xmlns="http://schemas.openxmlformats.org/spreadsheetml/2006/main" count="87" uniqueCount="24">
  <si>
    <t>Contributii angajat</t>
  </si>
  <si>
    <t>Salariu brut</t>
  </si>
  <si>
    <t>lei</t>
  </si>
  <si>
    <t>Contribuția la sănătate (CASS)</t>
  </si>
  <si>
    <t>Contribuția la pensii (CAS)*</t>
  </si>
  <si>
    <t>Venit net</t>
  </si>
  <si>
    <t>Deducere personala</t>
  </si>
  <si>
    <t>Baza de impozitare</t>
  </si>
  <si>
    <t>Impozit pe salarii</t>
  </si>
  <si>
    <t>* au fost considerate condiții normale de muncă</t>
  </si>
  <si>
    <t>Contributii angajator</t>
  </si>
  <si>
    <t>Contribuția asiguratorie pentru muncă</t>
  </si>
  <si>
    <t>Salariul brut:</t>
  </si>
  <si>
    <t>Normă parțială de 4 ore</t>
  </si>
  <si>
    <t>Salariu minim brut pe economie:</t>
  </si>
  <si>
    <t>Salariul pentru normă parțială de 4 ore:</t>
  </si>
  <si>
    <t>Salariul pentru normă parțială de 2 ore:</t>
  </si>
  <si>
    <t>Salariul net în ianuarie 2018:</t>
  </si>
  <si>
    <t>Normă parțială de 2 ore</t>
  </si>
  <si>
    <t>Contribuții totale angajat datorate în luna ianuarie 2018 la nivelul salariului pentru o normă întreagă:</t>
  </si>
  <si>
    <t>Contribuțiile pentru CAS și CASS datorate de angajat:</t>
  </si>
  <si>
    <t>Contribuțiile pentru CAS și CASS datorate de angajator:</t>
  </si>
  <si>
    <t>Salariul net în februarie 2018:</t>
  </si>
  <si>
    <t>Impozit pe veniturile salariale</t>
  </si>
</sst>
</file>

<file path=xl/styles.xml><?xml version="1.0" encoding="utf-8"?>
<styleSheet xmlns="http://schemas.openxmlformats.org/spreadsheetml/2006/main">
  <numFmts count="1">
    <numFmt numFmtId="164" formatCode="m\/yy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i/>
      <sz val="8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31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4" fillId="0" borderId="0"/>
    <xf numFmtId="0" fontId="6" fillId="8" borderId="0" applyNumberFormat="0" applyBorder="0" applyAlignment="0" applyProtection="0"/>
    <xf numFmtId="0" fontId="7" fillId="7" borderId="10" applyNumberFormat="0" applyAlignment="0" applyProtection="0"/>
    <xf numFmtId="0" fontId="8" fillId="9" borderId="0" applyBorder="0">
      <alignment horizontal="center" vertical="center"/>
    </xf>
    <xf numFmtId="0" fontId="1" fillId="0" borderId="11" applyNumberFormat="0" applyFill="0" applyAlignment="0" applyProtection="0"/>
    <xf numFmtId="0" fontId="9" fillId="0" borderId="0" applyFill="0" applyBorder="0">
      <alignment horizontal="justify" vertical="top" wrapText="1"/>
    </xf>
    <xf numFmtId="0" fontId="10" fillId="0" borderId="12" applyNumberFormat="0" applyFill="0" applyAlignment="0" applyProtection="0"/>
    <xf numFmtId="164" fontId="1" fillId="0" borderId="0" applyFill="0" applyBorder="0" applyAlignment="0" applyProtection="0"/>
    <xf numFmtId="0" fontId="11" fillId="0" borderId="0" applyNumberFormat="0" applyFill="0">
      <alignment horizontal="left" vertical="center" wrapText="1"/>
    </xf>
    <xf numFmtId="0" fontId="12" fillId="10" borderId="0" applyNumberFormat="0" applyBorder="0" applyAlignment="0" applyProtection="0"/>
    <xf numFmtId="0" fontId="13" fillId="7" borderId="13" applyNumberFormat="0" applyAlignment="0" applyProtection="0"/>
    <xf numFmtId="0" fontId="9" fillId="2" borderId="0" applyNumberFormat="0" applyBorder="0">
      <protection locked="0"/>
    </xf>
    <xf numFmtId="0" fontId="14" fillId="11" borderId="10" applyNumberFormat="0" applyAlignment="0" applyProtection="0"/>
    <xf numFmtId="4" fontId="3" fillId="12" borderId="11">
      <alignment horizontal="right" vertical="center"/>
    </xf>
    <xf numFmtId="0" fontId="15" fillId="13" borderId="0" applyNumberFormat="0" applyBorder="0" applyAlignment="0" applyProtection="0"/>
    <xf numFmtId="0" fontId="16" fillId="12" borderId="0" applyBorder="0">
      <alignment horizontal="left" vertical="top"/>
    </xf>
    <xf numFmtId="0" fontId="1" fillId="14" borderId="14" applyNumberFormat="0" applyAlignment="0" applyProtection="0"/>
    <xf numFmtId="0" fontId="17" fillId="0" borderId="0" applyNumberFormat="0" applyFill="0" applyBorder="0" applyAlignment="0">
      <protection locked="0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>
      <alignment horizontal="left" vertical="center"/>
    </xf>
    <xf numFmtId="0" fontId="26" fillId="15" borderId="18" applyNumberFormat="0" applyAlignment="0" applyProtection="0"/>
  </cellStyleXfs>
  <cellXfs count="35">
    <xf numFmtId="0" fontId="0" fillId="0" borderId="0" xfId="0"/>
    <xf numFmtId="0" fontId="0" fillId="2" borderId="0" xfId="0" applyFill="1"/>
    <xf numFmtId="0" fontId="0" fillId="5" borderId="0" xfId="0" applyFill="1"/>
    <xf numFmtId="0" fontId="0" fillId="0" borderId="1" xfId="0" applyFont="1" applyBorder="1" applyAlignment="1" applyProtection="1">
      <alignment horizontal="center"/>
    </xf>
    <xf numFmtId="0" fontId="1" fillId="0" borderId="5" xfId="1" applyFont="1" applyFill="1" applyBorder="1" applyProtection="1"/>
    <xf numFmtId="10" fontId="0" fillId="6" borderId="6" xfId="0" applyNumberFormat="1" applyFill="1" applyBorder="1"/>
    <xf numFmtId="4" fontId="0" fillId="0" borderId="4" xfId="0" applyNumberFormat="1" applyBorder="1" applyProtection="1"/>
    <xf numFmtId="0" fontId="1" fillId="0" borderId="7" xfId="1" applyFont="1" applyFill="1" applyBorder="1" applyProtection="1"/>
    <xf numFmtId="10" fontId="0" fillId="6" borderId="3" xfId="0" applyNumberFormat="1" applyFill="1" applyBorder="1"/>
    <xf numFmtId="0" fontId="0" fillId="0" borderId="8" xfId="0" applyFont="1" applyBorder="1" applyProtection="1"/>
    <xf numFmtId="0" fontId="0" fillId="2" borderId="3" xfId="0" applyFill="1" applyBorder="1"/>
    <xf numFmtId="4" fontId="3" fillId="7" borderId="4" xfId="0" applyNumberFormat="1" applyFont="1" applyFill="1" applyBorder="1" applyProtection="1"/>
    <xf numFmtId="0" fontId="5" fillId="5" borderId="0" xfId="1" applyFont="1" applyFill="1" applyBorder="1" applyProtection="1"/>
    <xf numFmtId="0" fontId="1" fillId="0" borderId="9" xfId="1" applyFont="1" applyFill="1" applyBorder="1" applyAlignment="1" applyProtection="1">
      <alignment horizontal="left" vertical="center" wrapText="1"/>
    </xf>
    <xf numFmtId="4" fontId="0" fillId="0" borderId="1" xfId="0" applyNumberFormat="1" applyBorder="1" applyProtection="1"/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4" fontId="3" fillId="3" borderId="8" xfId="0" applyNumberFormat="1" applyFont="1" applyFill="1" applyBorder="1"/>
    <xf numFmtId="0" fontId="3" fillId="0" borderId="3" xfId="0" applyFont="1" applyBorder="1" applyAlignment="1" applyProtection="1">
      <alignment horizontal="center"/>
    </xf>
    <xf numFmtId="0" fontId="3" fillId="3" borderId="3" xfId="0" applyFont="1" applyFill="1" applyBorder="1" applyAlignment="1">
      <alignment horizontal="left" vertical="center"/>
    </xf>
    <xf numFmtId="4" fontId="3" fillId="16" borderId="20" xfId="0" applyNumberFormat="1" applyFont="1" applyFill="1" applyBorder="1"/>
    <xf numFmtId="0" fontId="0" fillId="3" borderId="19" xfId="0" applyNumberFormat="1" applyFill="1" applyBorder="1" applyAlignment="1">
      <alignment horizontal="left" vertical="center" wrapText="1"/>
    </xf>
    <xf numFmtId="0" fontId="0" fillId="3" borderId="21" xfId="0" applyNumberForma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/>
    </xf>
    <xf numFmtId="4" fontId="0" fillId="3" borderId="8" xfId="0" applyNumberFormat="1" applyFill="1" applyBorder="1" applyAlignment="1">
      <alignment horizontal="right" vertical="center"/>
    </xf>
    <xf numFmtId="0" fontId="2" fillId="17" borderId="3" xfId="0" applyFont="1" applyFill="1" applyBorder="1" applyAlignment="1">
      <alignment horizontal="center"/>
    </xf>
    <xf numFmtId="0" fontId="2" fillId="18" borderId="3" xfId="0" applyFont="1" applyFill="1" applyBorder="1" applyAlignment="1" applyProtection="1">
      <alignment horizontal="left" vertical="center"/>
    </xf>
    <xf numFmtId="4" fontId="2" fillId="19" borderId="4" xfId="0" applyNumberFormat="1" applyFont="1" applyFill="1" applyBorder="1" applyProtection="1"/>
    <xf numFmtId="0" fontId="2" fillId="18" borderId="1" xfId="0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>
      <alignment vertical="center"/>
    </xf>
    <xf numFmtId="0" fontId="1" fillId="0" borderId="7" xfId="1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10" fontId="0" fillId="6" borderId="6" xfId="0" applyNumberFormat="1" applyFill="1" applyBorder="1" applyAlignment="1">
      <alignment vertical="center"/>
    </xf>
    <xf numFmtId="10" fontId="0" fillId="6" borderId="6" xfId="0" applyNumberFormat="1" applyFill="1" applyBorder="1" applyAlignment="1">
      <alignment horizontal="right" vertical="center"/>
    </xf>
    <xf numFmtId="4" fontId="0" fillId="2" borderId="0" xfId="0" applyNumberFormat="1" applyFill="1"/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73"/>
  <sheetViews>
    <sheetView tabSelected="1" zoomScale="115" zoomScaleNormal="115" workbookViewId="0">
      <selection activeCell="D6" sqref="D6"/>
    </sheetView>
  </sheetViews>
  <sheetFormatPr defaultRowHeight="12.75" zeroHeight="1"/>
  <cols>
    <col min="1" max="1" width="9.140625" style="1"/>
    <col min="2" max="2" width="31.28515625" style="1" customWidth="1"/>
    <col min="3" max="3" width="10.7109375" style="1" customWidth="1"/>
    <col min="4" max="4" width="10.140625" style="1" customWidth="1"/>
    <col min="5" max="5" width="6.85546875" style="1" customWidth="1"/>
    <col min="6" max="6" width="6.42578125" style="1" customWidth="1"/>
    <col min="7" max="7" width="21.42578125" style="1" customWidth="1"/>
    <col min="8" max="8" width="19.85546875" style="1" customWidth="1"/>
    <col min="9" max="9" width="12.7109375" style="1" customWidth="1"/>
    <col min="10" max="15" width="9.140625" style="1" customWidth="1"/>
    <col min="16" max="16" width="16" style="1" customWidth="1"/>
    <col min="17" max="17" width="9.28515625" style="1" customWidth="1"/>
    <col min="18" max="256" width="9.140625" style="1" customWidth="1"/>
    <col min="257" max="16384" width="9.140625" style="1"/>
  </cols>
  <sheetData>
    <row r="1" spans="2:10"/>
    <row r="2" spans="2:10"/>
    <row r="3" spans="2:10">
      <c r="B3" s="25" t="s">
        <v>13</v>
      </c>
      <c r="C3" s="25"/>
      <c r="D3" s="25"/>
      <c r="E3" s="25"/>
      <c r="G3" s="25" t="s">
        <v>18</v>
      </c>
      <c r="H3" s="25"/>
      <c r="I3" s="25"/>
      <c r="J3" s="25"/>
    </row>
    <row r="4" spans="2:10"/>
    <row r="5" spans="2:10"/>
    <row r="6" spans="2:10">
      <c r="B6" s="19" t="s">
        <v>12</v>
      </c>
      <c r="C6" s="19"/>
      <c r="D6" s="20">
        <f>1900/2</f>
        <v>950</v>
      </c>
      <c r="E6" s="18" t="s">
        <v>2</v>
      </c>
      <c r="G6" s="19" t="s">
        <v>12</v>
      </c>
      <c r="H6" s="19"/>
      <c r="I6" s="20">
        <f>1900/4</f>
        <v>475</v>
      </c>
      <c r="J6" s="18" t="s">
        <v>2</v>
      </c>
    </row>
    <row r="7" spans="2:10"/>
    <row r="8" spans="2:10" ht="27.75" hidden="1" customHeight="1">
      <c r="B8" s="21" t="s">
        <v>19</v>
      </c>
      <c r="C8" s="22"/>
      <c r="D8" s="24">
        <f>D25+D26</f>
        <v>665</v>
      </c>
      <c r="E8" s="23" t="s">
        <v>2</v>
      </c>
      <c r="G8" s="21" t="s">
        <v>19</v>
      </c>
      <c r="H8" s="22"/>
      <c r="I8" s="24">
        <f>D25+D26</f>
        <v>665</v>
      </c>
      <c r="J8" s="23" t="s">
        <v>2</v>
      </c>
    </row>
    <row r="9" spans="2:10" hidden="1"/>
    <row r="10" spans="2:10" hidden="1">
      <c r="B10" s="19" t="s">
        <v>17</v>
      </c>
      <c r="C10" s="19"/>
      <c r="D10" s="17">
        <f>D6-D8</f>
        <v>285</v>
      </c>
      <c r="E10" s="18" t="s">
        <v>2</v>
      </c>
      <c r="G10" s="19" t="s">
        <v>17</v>
      </c>
      <c r="H10" s="19"/>
      <c r="I10" s="17">
        <f>I6-I8</f>
        <v>-190</v>
      </c>
      <c r="J10" s="18" t="s">
        <v>2</v>
      </c>
    </row>
    <row r="11" spans="2:10" hidden="1"/>
    <row r="12" spans="2:10" ht="27.75" customHeight="1">
      <c r="B12" s="21" t="s">
        <v>20</v>
      </c>
      <c r="C12" s="22"/>
      <c r="D12" s="24">
        <f>D35+D36</f>
        <v>333</v>
      </c>
      <c r="E12" s="23" t="s">
        <v>2</v>
      </c>
      <c r="G12" s="21" t="s">
        <v>20</v>
      </c>
      <c r="H12" s="22"/>
      <c r="I12" s="24">
        <f>D45+D46</f>
        <v>167</v>
      </c>
      <c r="J12" s="23" t="s">
        <v>2</v>
      </c>
    </row>
    <row r="13" spans="2:10" ht="29.25" customHeight="1">
      <c r="B13" s="21" t="s">
        <v>21</v>
      </c>
      <c r="C13" s="22"/>
      <c r="D13" s="24">
        <f>D8-D12</f>
        <v>332</v>
      </c>
      <c r="E13" s="23" t="s">
        <v>2</v>
      </c>
      <c r="G13" s="21" t="s">
        <v>21</v>
      </c>
      <c r="H13" s="22"/>
      <c r="I13" s="24">
        <f>I8-I12</f>
        <v>498</v>
      </c>
      <c r="J13" s="23" t="s">
        <v>2</v>
      </c>
    </row>
    <row r="14" spans="2:10"/>
    <row r="15" spans="2:10">
      <c r="B15" s="21" t="s">
        <v>23</v>
      </c>
      <c r="C15" s="22"/>
      <c r="D15" s="24">
        <f>ROUND(10%*(D6-D12),0)</f>
        <v>62</v>
      </c>
      <c r="E15" s="23" t="s">
        <v>2</v>
      </c>
      <c r="G15" s="21" t="s">
        <v>23</v>
      </c>
      <c r="H15" s="22"/>
      <c r="I15" s="24">
        <f>ROUND(10%*(I6-I12),0)</f>
        <v>31</v>
      </c>
      <c r="J15" s="23" t="s">
        <v>2</v>
      </c>
    </row>
    <row r="16" spans="2:10"/>
    <row r="17" spans="2:10">
      <c r="B17" s="19" t="s">
        <v>22</v>
      </c>
      <c r="C17" s="19"/>
      <c r="D17" s="17">
        <f>D6-D12-D15</f>
        <v>555</v>
      </c>
      <c r="E17" s="18" t="s">
        <v>2</v>
      </c>
      <c r="G17" s="19" t="s">
        <v>22</v>
      </c>
      <c r="H17" s="19"/>
      <c r="I17" s="17">
        <f>I6-I12-I15</f>
        <v>277</v>
      </c>
      <c r="J17" s="18" t="s">
        <v>2</v>
      </c>
    </row>
    <row r="18" spans="2:10"/>
    <row r="19" spans="2:10"/>
    <row r="20" spans="2:10"/>
    <row r="21" spans="2:10"/>
    <row r="22" spans="2:10" ht="12.75" customHeight="1">
      <c r="B22" s="15" t="s">
        <v>0</v>
      </c>
      <c r="C22" s="16"/>
      <c r="D22" s="16"/>
      <c r="E22" s="16"/>
      <c r="G22" s="15" t="s">
        <v>10</v>
      </c>
      <c r="H22" s="16"/>
      <c r="I22" s="16"/>
      <c r="J22" s="16"/>
    </row>
    <row r="23" spans="2:10" s="2" customFormat="1" ht="12.75" customHeight="1"/>
    <row r="24" spans="2:10">
      <c r="B24" s="26" t="s">
        <v>14</v>
      </c>
      <c r="C24" s="26"/>
      <c r="D24" s="27">
        <v>1900</v>
      </c>
      <c r="E24" s="28" t="s">
        <v>2</v>
      </c>
      <c r="G24" s="26" t="s">
        <v>1</v>
      </c>
      <c r="H24" s="26"/>
      <c r="I24" s="27">
        <f>D24</f>
        <v>1900</v>
      </c>
      <c r="J24" s="28" t="s">
        <v>2</v>
      </c>
    </row>
    <row r="25" spans="2:10" ht="25.5">
      <c r="B25" s="29" t="s">
        <v>3</v>
      </c>
      <c r="C25" s="5">
        <v>0.1</v>
      </c>
      <c r="D25" s="6">
        <f>ROUND(D24*C25,0)</f>
        <v>190</v>
      </c>
      <c r="E25" s="3" t="s">
        <v>2</v>
      </c>
      <c r="G25" s="13" t="s">
        <v>11</v>
      </c>
      <c r="H25" s="33">
        <v>2.2499999999999999E-2</v>
      </c>
      <c r="I25" s="14">
        <f>ROUND(I24*H25,0)</f>
        <v>43</v>
      </c>
      <c r="J25" s="3" t="s">
        <v>2</v>
      </c>
    </row>
    <row r="26" spans="2:10">
      <c r="B26" s="30" t="s">
        <v>4</v>
      </c>
      <c r="C26" s="8">
        <v>0.25</v>
      </c>
      <c r="D26" s="6">
        <f>ROUND(D24*C26,0)</f>
        <v>475</v>
      </c>
      <c r="E26" s="3" t="s">
        <v>2</v>
      </c>
    </row>
    <row r="27" spans="2:10">
      <c r="B27" s="31" t="s">
        <v>5</v>
      </c>
      <c r="C27" s="10"/>
      <c r="D27" s="6">
        <f>D24-D25-D26</f>
        <v>1235</v>
      </c>
      <c r="E27" s="3" t="s">
        <v>2</v>
      </c>
    </row>
    <row r="28" spans="2:10">
      <c r="B28" s="31" t="s">
        <v>6</v>
      </c>
      <c r="C28" s="10"/>
      <c r="D28" s="11"/>
      <c r="E28" s="3" t="s">
        <v>2</v>
      </c>
    </row>
    <row r="29" spans="2:10">
      <c r="B29" s="31" t="s">
        <v>7</v>
      </c>
      <c r="C29" s="10"/>
      <c r="D29" s="6">
        <f>D27-D28</f>
        <v>1235</v>
      </c>
      <c r="E29" s="3" t="s">
        <v>2</v>
      </c>
    </row>
    <row r="30" spans="2:10">
      <c r="B30" s="31" t="s">
        <v>8</v>
      </c>
      <c r="C30" s="5">
        <v>0.1</v>
      </c>
      <c r="D30" s="6">
        <f>ROUND(D29*C30,0)</f>
        <v>124</v>
      </c>
      <c r="E30" s="3" t="s">
        <v>2</v>
      </c>
    </row>
    <row r="31" spans="2:10"/>
    <row r="32" spans="2:10"/>
    <row r="33" spans="2:10"/>
    <row r="34" spans="2:10" ht="12.75" customHeight="1">
      <c r="B34" s="26" t="s">
        <v>15</v>
      </c>
      <c r="C34" s="26"/>
      <c r="D34" s="27">
        <f>1900/2</f>
        <v>950</v>
      </c>
      <c r="E34" s="28" t="s">
        <v>2</v>
      </c>
      <c r="G34" s="26" t="s">
        <v>15</v>
      </c>
      <c r="H34" s="26"/>
      <c r="I34" s="27">
        <f>D34</f>
        <v>950</v>
      </c>
      <c r="J34" s="28" t="s">
        <v>2</v>
      </c>
    </row>
    <row r="35" spans="2:10" s="2" customFormat="1" ht="12.75" customHeight="1">
      <c r="B35" s="4" t="s">
        <v>3</v>
      </c>
      <c r="C35" s="5">
        <v>0.1</v>
      </c>
      <c r="D35" s="6">
        <f>ROUND(D34*C35,0)</f>
        <v>95</v>
      </c>
      <c r="E35" s="3" t="s">
        <v>2</v>
      </c>
      <c r="G35" s="13" t="s">
        <v>11</v>
      </c>
      <c r="H35" s="5">
        <v>2.2499999999999999E-2</v>
      </c>
      <c r="I35" s="14">
        <f>ROUND(I34*H35,0)</f>
        <v>21</v>
      </c>
      <c r="J35" s="3" t="s">
        <v>2</v>
      </c>
    </row>
    <row r="36" spans="2:10">
      <c r="B36" s="7" t="s">
        <v>4</v>
      </c>
      <c r="C36" s="8">
        <v>0.25</v>
      </c>
      <c r="D36" s="6">
        <f>ROUND(D34*C36,0)</f>
        <v>238</v>
      </c>
      <c r="E36" s="3" t="s">
        <v>2</v>
      </c>
    </row>
    <row r="37" spans="2:10">
      <c r="B37" s="9" t="s">
        <v>5</v>
      </c>
      <c r="C37" s="10"/>
      <c r="D37" s="6">
        <f>D34-D35-D36</f>
        <v>617</v>
      </c>
      <c r="E37" s="3" t="s">
        <v>2</v>
      </c>
    </row>
    <row r="38" spans="2:10">
      <c r="B38" s="9" t="s">
        <v>6</v>
      </c>
      <c r="C38" s="10"/>
      <c r="D38" s="11"/>
      <c r="E38" s="3" t="s">
        <v>2</v>
      </c>
    </row>
    <row r="39" spans="2:10">
      <c r="B39" s="9" t="s">
        <v>7</v>
      </c>
      <c r="C39" s="10"/>
      <c r="D39" s="6">
        <f>D37-D38</f>
        <v>617</v>
      </c>
      <c r="E39" s="3" t="s">
        <v>2</v>
      </c>
    </row>
    <row r="40" spans="2:10">
      <c r="B40" s="9" t="s">
        <v>8</v>
      </c>
      <c r="C40" s="5">
        <v>0.1</v>
      </c>
      <c r="D40" s="6">
        <f>ROUND(D39*C40,0)</f>
        <v>62</v>
      </c>
      <c r="E40" s="3" t="s">
        <v>2</v>
      </c>
    </row>
    <row r="41" spans="2:10">
      <c r="D41" s="34"/>
    </row>
    <row r="42" spans="2:10"/>
    <row r="43" spans="2:10"/>
    <row r="44" spans="2:10">
      <c r="B44" s="26" t="s">
        <v>16</v>
      </c>
      <c r="C44" s="26"/>
      <c r="D44" s="27">
        <f>1900/4</f>
        <v>475</v>
      </c>
      <c r="E44" s="28" t="s">
        <v>2</v>
      </c>
      <c r="G44" s="26" t="s">
        <v>16</v>
      </c>
      <c r="H44" s="26"/>
      <c r="I44" s="27">
        <f>D44</f>
        <v>475</v>
      </c>
      <c r="J44" s="28" t="s">
        <v>2</v>
      </c>
    </row>
    <row r="45" spans="2:10" ht="25.5">
      <c r="B45" s="29" t="s">
        <v>3</v>
      </c>
      <c r="C45" s="33">
        <v>0.1</v>
      </c>
      <c r="D45" s="6">
        <f>ROUND(D44*C45,0)</f>
        <v>48</v>
      </c>
      <c r="E45" s="3" t="s">
        <v>2</v>
      </c>
      <c r="F45" s="2"/>
      <c r="G45" s="13" t="s">
        <v>11</v>
      </c>
      <c r="H45" s="32">
        <v>2.2499999999999999E-2</v>
      </c>
      <c r="I45" s="14">
        <f>ROUND(I44*H45,0)</f>
        <v>11</v>
      </c>
      <c r="J45" s="3" t="s">
        <v>2</v>
      </c>
    </row>
    <row r="46" spans="2:10">
      <c r="B46" s="7" t="s">
        <v>4</v>
      </c>
      <c r="C46" s="8">
        <v>0.25</v>
      </c>
      <c r="D46" s="6">
        <f>ROUND(D44*C46,0)</f>
        <v>119</v>
      </c>
      <c r="E46" s="3" t="s">
        <v>2</v>
      </c>
    </row>
    <row r="47" spans="2:10">
      <c r="B47" s="9" t="s">
        <v>5</v>
      </c>
      <c r="C47" s="10"/>
      <c r="D47" s="6">
        <f>D44-D45-D46</f>
        <v>308</v>
      </c>
      <c r="E47" s="3" t="s">
        <v>2</v>
      </c>
    </row>
    <row r="48" spans="2:10">
      <c r="B48" s="9" t="s">
        <v>6</v>
      </c>
      <c r="C48" s="10"/>
      <c r="D48" s="11"/>
      <c r="E48" s="3" t="s">
        <v>2</v>
      </c>
    </row>
    <row r="49" spans="2:5">
      <c r="B49" s="9" t="s">
        <v>7</v>
      </c>
      <c r="C49" s="10"/>
      <c r="D49" s="6">
        <f>D47-D48</f>
        <v>308</v>
      </c>
      <c r="E49" s="3" t="s">
        <v>2</v>
      </c>
    </row>
    <row r="50" spans="2:5">
      <c r="B50" s="9" t="s">
        <v>8</v>
      </c>
      <c r="C50" s="5">
        <v>0.1</v>
      </c>
      <c r="D50" s="6">
        <f>ROUND(D49*C50,0)</f>
        <v>31</v>
      </c>
      <c r="E50" s="3" t="s">
        <v>2</v>
      </c>
    </row>
    <row r="51" spans="2:5">
      <c r="D51" s="34"/>
    </row>
    <row r="52" spans="2:5">
      <c r="B52" s="12" t="s">
        <v>9</v>
      </c>
    </row>
    <row r="53" spans="2:5"/>
    <row r="54" spans="2:5" hidden="1"/>
    <row r="55" spans="2:5" hidden="1"/>
    <row r="56" spans="2:5" hidden="1"/>
    <row r="57" spans="2:5" hidden="1"/>
    <row r="58" spans="2:5" hidden="1"/>
    <row r="59" spans="2:5" hidden="1"/>
    <row r="60" spans="2:5" hidden="1"/>
    <row r="61" spans="2:5" hidden="1"/>
    <row r="62" spans="2:5" hidden="1"/>
    <row r="63" spans="2:5" hidden="1"/>
    <row r="64" spans="2:5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sheetProtection selectLockedCells="1" selectUnlockedCells="1"/>
  <mergeCells count="24">
    <mergeCell ref="B34:C34"/>
    <mergeCell ref="G34:H34"/>
    <mergeCell ref="B44:C44"/>
    <mergeCell ref="G44:H44"/>
    <mergeCell ref="B12:C12"/>
    <mergeCell ref="B13:C13"/>
    <mergeCell ref="G12:H12"/>
    <mergeCell ref="G13:H13"/>
    <mergeCell ref="B17:C17"/>
    <mergeCell ref="G17:H17"/>
    <mergeCell ref="B15:C15"/>
    <mergeCell ref="G15:H15"/>
    <mergeCell ref="G3:J3"/>
    <mergeCell ref="G6:H6"/>
    <mergeCell ref="G8:H8"/>
    <mergeCell ref="G10:H10"/>
    <mergeCell ref="B22:E22"/>
    <mergeCell ref="B24:C24"/>
    <mergeCell ref="G22:J22"/>
    <mergeCell ref="G24:H24"/>
    <mergeCell ref="B6:C6"/>
    <mergeCell ref="B8:C8"/>
    <mergeCell ref="B10:C10"/>
    <mergeCell ref="B3:E3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catalin</cp:lastModifiedBy>
  <dcterms:created xsi:type="dcterms:W3CDTF">2018-02-12T05:00:56Z</dcterms:created>
  <dcterms:modified xsi:type="dcterms:W3CDTF">2018-02-12T11:39:43Z</dcterms:modified>
</cp:coreProperties>
</file>