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880" windowHeight="7305" activeTab="0"/>
  </bookViews>
  <sheets>
    <sheet name="Anexa 7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q1">#REF!</definedName>
    <definedName name="a">#REF!</definedName>
    <definedName name="an">#REF!</definedName>
    <definedName name="anre_2001_Query">#REF!</definedName>
    <definedName name="b">'[4]nr de personal 1'!#REF!</definedName>
    <definedName name="buget">'[5]nr de personal 1'!#REF!</definedName>
    <definedName name="buh">'[5]nr de personal 1'!#REF!</definedName>
    <definedName name="ccc">#REF!</definedName>
    <definedName name="crese">#REF!</definedName>
    <definedName name="CUCU">#REF!</definedName>
    <definedName name="Interogare1">#REF!</definedName>
    <definedName name="LU">#REF!</definedName>
    <definedName name="_xlnm.Print_Area" localSheetId="0">'Anexa 7 '!$A$1:$H$53</definedName>
    <definedName name="_xlnm.Print_Titles" localSheetId="0">'Anexa 7 '!$6:$7</definedName>
    <definedName name="SD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<sst xmlns="http://schemas.openxmlformats.org/spreadsheetml/2006/main" count="56" uniqueCount="56">
  <si>
    <t>Anexa nr.7</t>
  </si>
  <si>
    <t xml:space="preserve">SUME  </t>
  </si>
  <si>
    <t>defalcate din taxa pe valoarea adăugată pentru echilibrarea bugetelor locale</t>
  </si>
  <si>
    <t>pe anul 2014 şi estimări pe anii 2015-2017</t>
  </si>
  <si>
    <t>- mii lei -</t>
  </si>
  <si>
    <t>Nr. crt.</t>
  </si>
  <si>
    <t>J U D E Ţ U L</t>
  </si>
  <si>
    <t>Propuneri                        2014</t>
  </si>
  <si>
    <t>ESTIMĂRI</t>
  </si>
  <si>
    <t xml:space="preserve">                 T O T A L</t>
  </si>
  <si>
    <t>ALBA</t>
  </si>
  <si>
    <t>ARAD</t>
  </si>
  <si>
    <t>ARGEŞ</t>
  </si>
  <si>
    <t>BACĂU</t>
  </si>
  <si>
    <t>BIHOR</t>
  </si>
  <si>
    <t>BISTRIŢA - NĂSĂUD</t>
  </si>
  <si>
    <t>BOTOŞANI</t>
  </si>
  <si>
    <t>BRAŞOV</t>
  </si>
  <si>
    <t>BRĂILA</t>
  </si>
  <si>
    <t>BUZĂU</t>
  </si>
  <si>
    <t>CARAŞ - 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</si>
  <si>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</si>
  <si>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</si>
  <si>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</si>
  <si>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</si>
  <si>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</si>
  <si>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</si>
  <si>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</si>
  <si>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</si>
  <si>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</si>
  <si>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</si>
  <si>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</si>
  <si>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</si>
  <si>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</si>
  <si>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</si>
  <si>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</si>
  <si>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</si>
  <si>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</si>
  <si>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</si>
  <si>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</si>
  <si>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</si>
  <si>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</si>
  <si>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</si>
  <si>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</si>
  <si>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</si>
  <si>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</si>
  <si>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</si>
  <si>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</si>
  <si>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</si>
  <si>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</si>
  <si>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</si>
  <si>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Sume ce se repartizează în baza unor acte normative*)</t>
  </si>
  <si>
    <t xml:space="preserve">*) </t>
  </si>
  <si>
    <t>Din care, în baza prevederilor :</t>
  </si>
  <si>
    <t>- art.4 din Ordonanţa Guvernului nr.72/1999, aprobată prin Legea nr.55/2000 şi a Legii nr.298/2003, se alocă bugetului local al unităţii administrativ-teritoriale în coordonarea căreia este Centrul de Recuperare şi Reabilitare Neuropsihiatrică Gura Ocniţei</t>
  </si>
  <si>
    <t xml:space="preserve">- Ordonanţei Guvernului nr.4/2003, aprobată prin Legea nr.118/2003 şi a Hotărârii Guvernului nr.1584/2002, se alocă bugetului local al municipiului Paşcani 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</si>
</sst>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\ \ \ \ \ "/>
    <numFmt numFmtId="165" formatCode="#,##0\ "/>
    <numFmt numFmtId="166" formatCode="#,##0\ \ \ 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color indexed="8"/>
      <name val="Arial"/>
      <family val="2"/>
    </font>
    <font>
      <sz val="11"/>
      <color indexed="8"/>
      <name val="Arial CE"/>
      <family val="2"/>
    </font>
    <font>
      <sz val="11"/>
      <name val="Arial"/>
      <family val="2"/>
    </font>
    <font>
      <sz val="11"/>
      <color indexed="9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7" fillId="0" borderId="3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32" borderId="8" applyNumberFormat="0" applyFont="0" applyAlignment="0" applyProtection="0"/>
    <xf numFmtId="0" fontId="37" fillId="27" borderId="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3" borderId="0">
      <alignment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6" applyFont="1" applyFill="1">
      <alignment/>
      <protection/>
    </xf>
    <xf numFmtId="0" fontId="4" fillId="0" borderId="0" xfId="56" applyFont="1" applyFill="1" applyAlignment="1">
      <alignment horizontal="right"/>
      <protection/>
    </xf>
    <xf numFmtId="0" fontId="4" fillId="0" borderId="0" xfId="56" applyFont="1" applyFill="1" applyBorder="1" applyAlignment="1">
      <alignment horizontal="left" vertical="center"/>
      <protection/>
    </xf>
    <xf numFmtId="0" fontId="3" fillId="0" borderId="11" xfId="56" applyFont="1" applyFill="1" applyBorder="1" applyAlignment="1" quotePrefix="1">
      <alignment horizontal="right" vertical="top"/>
      <protection/>
    </xf>
    <xf numFmtId="0" fontId="3" fillId="0" borderId="0" xfId="56" applyFont="1" applyFill="1" applyBorder="1" applyAlignment="1" quotePrefix="1">
      <alignment horizontal="right" vertical="top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164" fontId="4" fillId="0" borderId="13" xfId="56" applyNumberFormat="1" applyFont="1" applyFill="1" applyBorder="1" applyAlignment="1">
      <alignment/>
      <protection/>
    </xf>
    <xf numFmtId="164" fontId="4" fillId="0" borderId="14" xfId="56" applyNumberFormat="1" applyFont="1" applyFill="1" applyBorder="1" applyAlignment="1">
      <alignment/>
      <protection/>
    </xf>
    <xf numFmtId="164" fontId="3" fillId="0" borderId="0" xfId="56" applyNumberFormat="1" applyFont="1" applyFill="1">
      <alignment/>
      <protection/>
    </xf>
    <xf numFmtId="165" fontId="6" fillId="0" borderId="15" xfId="76" applyNumberFormat="1" applyFont="1" applyFill="1" applyBorder="1" applyAlignment="1" applyProtection="1">
      <alignment horizontal="center"/>
      <protection/>
    </xf>
    <xf numFmtId="0" fontId="3" fillId="0" borderId="16" xfId="56" applyFont="1" applyFill="1" applyBorder="1" applyProtection="1">
      <alignment/>
      <protection locked="0"/>
    </xf>
    <xf numFmtId="164" fontId="3" fillId="0" borderId="16" xfId="56" applyNumberFormat="1" applyFont="1" applyBorder="1" applyAlignment="1">
      <alignment horizontal="right"/>
      <protection/>
    </xf>
    <xf numFmtId="165" fontId="6" fillId="0" borderId="17" xfId="76" applyNumberFormat="1" applyFont="1" applyFill="1" applyBorder="1" applyAlignment="1" applyProtection="1">
      <alignment horizontal="center"/>
      <protection/>
    </xf>
    <xf numFmtId="0" fontId="3" fillId="0" borderId="18" xfId="56" applyFont="1" applyFill="1" applyBorder="1" applyAlignment="1" applyProtection="1">
      <alignment wrapText="1"/>
      <protection locked="0"/>
    </xf>
    <xf numFmtId="164" fontId="3" fillId="0" borderId="18" xfId="56" applyNumberFormat="1" applyFont="1" applyBorder="1" applyAlignment="1">
      <alignment horizontal="right"/>
      <protection/>
    </xf>
    <xf numFmtId="0" fontId="3" fillId="0" borderId="16" xfId="56" applyFont="1" applyFill="1" applyBorder="1" applyAlignment="1">
      <alignment horizontal="center"/>
      <protection/>
    </xf>
    <xf numFmtId="0" fontId="3" fillId="0" borderId="16" xfId="56" applyFont="1" applyFill="1" applyBorder="1" applyAlignment="1" applyProtection="1">
      <alignment horizontal="left" wrapText="1"/>
      <protection locked="0"/>
    </xf>
    <xf numFmtId="0" fontId="3" fillId="0" borderId="16" xfId="56" applyFont="1" applyFill="1" applyBorder="1" applyAlignment="1">
      <alignment vertical="top"/>
      <protection/>
    </xf>
    <xf numFmtId="0" fontId="3" fillId="0" borderId="16" xfId="56" applyFont="1" applyFill="1" applyBorder="1" applyAlignment="1" quotePrefix="1">
      <alignment horizontal="justify"/>
      <protection/>
    </xf>
    <xf numFmtId="3" fontId="3" fillId="0" borderId="16" xfId="61" applyNumberFormat="1" applyFont="1" applyFill="1" applyBorder="1" applyAlignment="1">
      <alignment horizontal="right"/>
      <protection/>
    </xf>
    <xf numFmtId="3" fontId="3" fillId="0" borderId="16" xfId="56" applyNumberFormat="1" applyFont="1" applyFill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0" xfId="56" applyFont="1" applyFill="1" applyBorder="1" applyAlignment="1" quotePrefix="1">
      <alignment horizontal="left" vertical="center" wrapText="1"/>
      <protection/>
    </xf>
    <xf numFmtId="3" fontId="4" fillId="0" borderId="0" xfId="56" applyNumberFormat="1" applyFont="1" applyFill="1">
      <alignment/>
      <protection/>
    </xf>
    <xf numFmtId="0" fontId="8" fillId="0" borderId="0" xfId="56" applyFont="1" applyFill="1">
      <alignment/>
      <protection/>
    </xf>
    <xf numFmtId="164" fontId="8" fillId="0" borderId="0" xfId="56" applyNumberFormat="1" applyFont="1" applyFill="1">
      <alignment/>
      <protection/>
    </xf>
    <xf numFmtId="0" fontId="4" fillId="0" borderId="19" xfId="56" applyFont="1" applyFill="1" applyBorder="1" applyAlignment="1">
      <alignment horizontal="left"/>
      <protection/>
    </xf>
    <xf numFmtId="0" fontId="4" fillId="0" borderId="13" xfId="56" applyFont="1" applyFill="1" applyBorder="1" applyAlignment="1">
      <alignment horizontal="left"/>
      <protection/>
    </xf>
    <xf numFmtId="0" fontId="3" fillId="0" borderId="16" xfId="56" applyFont="1" applyFill="1" applyBorder="1" applyAlignment="1" applyProtection="1">
      <alignment horizontal="left" wrapText="1"/>
      <protection locked="0"/>
    </xf>
    <xf numFmtId="0" fontId="4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cu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2 2" xfId="58"/>
    <cellStyle name="Normal 2 3" xfId="59"/>
    <cellStyle name="Normal 2 3 2" xfId="60"/>
    <cellStyle name="Normal 2 3_CAIET FUNDAMENTARI 2013 FINAL   bun " xfId="61"/>
    <cellStyle name="Normal 2 4" xfId="62"/>
    <cellStyle name="Normal 2 5" xfId="63"/>
    <cellStyle name="Normal 2 6" xfId="64"/>
    <cellStyle name="Normal 2 7" xfId="65"/>
    <cellStyle name="Normal 2 8" xfId="66"/>
    <cellStyle name="Normal 2 9" xfId="67"/>
    <cellStyle name="Normal 3" xfId="68"/>
    <cellStyle name="Normal 4 2" xfId="69"/>
    <cellStyle name="Normal 5 2" xfId="70"/>
    <cellStyle name="Normal 6" xfId="71"/>
    <cellStyle name="Normal 7" xfId="72"/>
    <cellStyle name="Normal 8" xfId="73"/>
    <cellStyle name="Normal 9" xfId="74"/>
    <cellStyle name="Normal 9 2" xfId="75"/>
    <cellStyle name="Normal_vp si pop" xfId="76"/>
    <cellStyle name="Note" xfId="77"/>
    <cellStyle name="Output" xfId="78"/>
    <cellStyle name="Percent" xfId="79"/>
    <cellStyle name="Percent 2" xfId="80"/>
    <cellStyle name="Percent 2 2" xfId="81"/>
    <cellStyle name="s1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cuperare%20date!!!\Partitia%202\Locale\Lucrari\Anul%202013\Buget%202014\FUNDAMENTARI\CAIET%20FUNDAMENTARI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3\ANEXE%20LEGE%202003\Fundamentari%20MM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ager\Desktop\LUCRU\Caiet%20fundamentari%202012\2003\ANEXE%20LEGE%202003\Fundamentari%20MM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Documents%20and%20Settings\Administrator\Desktop\documente\documente\buget\2003%20propuneri\2003%20bug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7-2010%20limite\Documents%20and%20Settings\Administrator\Desktop\documente\documente\buget\2003%20propuneri\2003%20buge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cuperare%20date!!!\Partitia%202\Locale\Lucrari\2012\Anul%202012\Buget%202013\VARIANTA%20DE%20BUGET%202013%20_FINALA%2019%20ianuarie\Anexe%20Lore\5a3%20crese%20L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9860484\Desktop\Anexe%20Lore\5a3%20crese%20L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ager\Desktop\LUCRU\Caiet%20fundamentari%202012\A1%20DISK\My%20documents\buget%202006\fise%20sd%20din%20tva%20pentru%20parlament\date%20primare%20fis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2\Anexe%20fundamentare\Buget%202002\A3_21_1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 "/>
      <sheetName val="A2"/>
      <sheetName val="A3 "/>
      <sheetName val="3a sinteza TVA "/>
      <sheetName val="3a sinteza BL"/>
      <sheetName val="Anexa 4 "/>
      <sheetName val="4a "/>
      <sheetName val="4a1 pr.cop"/>
      <sheetName val="4a2 centre p.h."/>
      <sheetName val="4a3 lapte"/>
      <sheetName val="4a4 fructe"/>
      <sheetName val="4a5 inv.sp."/>
      <sheetName val="4a6 cultura si culte"/>
      <sheetName val="4a7 evidenta persoanei"/>
      <sheetName val="anexa 5 "/>
      <sheetName val="5a "/>
      <sheetName val="5a1 invatamant"/>
      <sheetName val=" 5a2 hand"/>
      <sheetName val="5a3crese"/>
      <sheetName val="5a4 incalzire"/>
      <sheetName val="5a5 evidenta persoanei"/>
      <sheetName val="5a asist Bucuresti"/>
      <sheetName val="5a copii Bucuresti"/>
      <sheetName val="5a lapte Bucuresti"/>
      <sheetName val="5a fructe mun.Buc. 2014"/>
      <sheetName val="Anexa nr 6 "/>
      <sheetName val="6a  "/>
      <sheetName val="Anexa 7 "/>
      <sheetName val="7a1 "/>
      <sheetName val="7a2 "/>
      <sheetName val="Anexa nr 8"/>
      <sheetName val="5b fructe mun.Buc. 2014"/>
    </sheetNames>
    <sheetDataSet>
      <sheetData sheetId="28">
        <row r="12">
          <cell r="N12">
            <v>32583</v>
          </cell>
        </row>
        <row r="13">
          <cell r="N13">
            <v>36563</v>
          </cell>
        </row>
        <row r="14">
          <cell r="N14">
            <v>43915</v>
          </cell>
        </row>
        <row r="15">
          <cell r="N15">
            <v>57775</v>
          </cell>
        </row>
        <row r="16">
          <cell r="N16">
            <v>50200</v>
          </cell>
        </row>
        <row r="17">
          <cell r="N17">
            <v>34044</v>
          </cell>
        </row>
        <row r="18">
          <cell r="N18">
            <v>61109</v>
          </cell>
        </row>
        <row r="19">
          <cell r="N19">
            <v>32992</v>
          </cell>
        </row>
        <row r="20">
          <cell r="N20">
            <v>32636</v>
          </cell>
        </row>
        <row r="21">
          <cell r="N21">
            <v>48940</v>
          </cell>
        </row>
        <row r="22">
          <cell r="N22">
            <v>44664</v>
          </cell>
        </row>
        <row r="23">
          <cell r="N23">
            <v>41786</v>
          </cell>
        </row>
        <row r="24">
          <cell r="N24">
            <v>37490</v>
          </cell>
        </row>
        <row r="25">
          <cell r="N25">
            <v>45417</v>
          </cell>
        </row>
        <row r="26">
          <cell r="N26">
            <v>22292</v>
          </cell>
        </row>
        <row r="27">
          <cell r="N27">
            <v>54564</v>
          </cell>
        </row>
        <row r="28">
          <cell r="N28">
            <v>57283</v>
          </cell>
        </row>
        <row r="29">
          <cell r="N29">
            <v>44365</v>
          </cell>
        </row>
        <row r="30">
          <cell r="N30">
            <v>35987</v>
          </cell>
        </row>
        <row r="31">
          <cell r="N31">
            <v>29995</v>
          </cell>
        </row>
        <row r="32">
          <cell r="N32">
            <v>37199</v>
          </cell>
        </row>
        <row r="33">
          <cell r="N33">
            <v>37708</v>
          </cell>
        </row>
        <row r="34">
          <cell r="N34">
            <v>34188</v>
          </cell>
        </row>
        <row r="35">
          <cell r="N35">
            <v>62298</v>
          </cell>
        </row>
        <row r="36">
          <cell r="N36">
            <v>13109</v>
          </cell>
        </row>
        <row r="37">
          <cell r="N37">
            <v>54298</v>
          </cell>
        </row>
        <row r="38">
          <cell r="N38">
            <v>31937</v>
          </cell>
        </row>
        <row r="39">
          <cell r="N39">
            <v>45377</v>
          </cell>
        </row>
        <row r="40">
          <cell r="N40">
            <v>57777</v>
          </cell>
        </row>
        <row r="41">
          <cell r="N41">
            <v>52625</v>
          </cell>
        </row>
        <row r="42">
          <cell r="N42">
            <v>47694</v>
          </cell>
        </row>
        <row r="43">
          <cell r="N43">
            <v>33791</v>
          </cell>
        </row>
        <row r="44">
          <cell r="N44">
            <v>26264</v>
          </cell>
        </row>
        <row r="45">
          <cell r="N45">
            <v>26095</v>
          </cell>
        </row>
        <row r="46">
          <cell r="N46">
            <v>86397</v>
          </cell>
        </row>
        <row r="47">
          <cell r="N47">
            <v>50493</v>
          </cell>
        </row>
        <row r="48">
          <cell r="N48">
            <v>42918</v>
          </cell>
        </row>
        <row r="49">
          <cell r="N49">
            <v>32333</v>
          </cell>
        </row>
        <row r="50">
          <cell r="N50">
            <v>56074</v>
          </cell>
        </row>
        <row r="51">
          <cell r="N51">
            <v>38687</v>
          </cell>
        </row>
        <row r="52">
          <cell r="N52">
            <v>41062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a3 crese "/>
      <sheetName val="caiet"/>
      <sheetName val="5a3 cress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a3 crese "/>
      <sheetName val="caiet"/>
      <sheetName val="5a3 cress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e primare"/>
      <sheetName val="Anexa nr.6 2005"/>
      <sheetName val="Anexa nr.6"/>
      <sheetName val="Anexa nr.7 2005"/>
      <sheetName val="Anexa nr.7"/>
      <sheetName val="Anexa 19"/>
      <sheetName val="Anexa 20"/>
      <sheetName val="Comp echil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exa 3-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M54"/>
  <sheetViews>
    <sheetView tabSelected="1" view="pageBreakPreview" zoomScale="75" zoomScaleNormal="75" zoomScaleSheetLayoutView="75" zoomScalePageLayoutView="0" workbookViewId="0" topLeftCell="A1">
      <selection activeCell="A2" sqref="A2:F2"/>
    </sheetView>
  </sheetViews>
  <sheetFormatPr defaultColWidth="9.140625" defaultRowHeight="15"/>
  <cols>
    <col min="1" max="1" width="6.00390625" style="1" customWidth="1"/>
    <col min="2" max="2" width="67.8515625" style="1" customWidth="1"/>
    <col min="3" max="3" width="15.28125" style="1" customWidth="1"/>
    <col min="4" max="4" width="15.7109375" style="1" customWidth="1"/>
    <col min="5" max="5" width="15.140625" style="1" customWidth="1"/>
    <col min="6" max="6" width="16.00390625" style="1" customWidth="1"/>
    <col min="7" max="7" width="13.7109375" style="1" hidden="1" customWidth="1"/>
    <col min="8" max="9" width="9.140625" style="1" customWidth="1"/>
    <col min="10" max="10" width="14.00390625" style="1" bestFit="1" customWidth="1"/>
    <col min="11" max="12" width="9.28125" style="1" bestFit="1" customWidth="1"/>
    <col min="13" max="16384" width="9.140625" style="1" customWidth="1"/>
  </cols>
  <sheetData>
    <row r="1" spans="3:6" ht="18" customHeight="1">
      <c r="C1" s="2"/>
      <c r="D1" s="2"/>
      <c r="E1" s="2"/>
      <c r="F1" s="2" t="s">
        <v>0</v>
      </c>
    </row>
    <row r="2" spans="1:6" ht="15">
      <c r="A2" s="30" t="s">
        <v>1</v>
      </c>
      <c r="B2" s="30"/>
      <c r="C2" s="30"/>
      <c r="D2" s="30"/>
      <c r="E2" s="30"/>
      <c r="F2" s="30"/>
    </row>
    <row r="3" spans="1:6" ht="17.25" customHeight="1">
      <c r="A3" s="31" t="s">
        <v>2</v>
      </c>
      <c r="B3" s="31"/>
      <c r="C3" s="31"/>
      <c r="D3" s="31"/>
      <c r="E3" s="31"/>
      <c r="F3" s="31"/>
    </row>
    <row r="4" spans="1:6" ht="17.25" customHeight="1">
      <c r="A4" s="31" t="s">
        <v>3</v>
      </c>
      <c r="B4" s="31"/>
      <c r="C4" s="31"/>
      <c r="D4" s="31"/>
      <c r="E4" s="31"/>
      <c r="F4" s="31"/>
    </row>
    <row r="5" spans="1:6" ht="15.75" customHeight="1">
      <c r="A5" s="3"/>
      <c r="B5" s="3"/>
      <c r="C5" s="4"/>
      <c r="D5" s="5"/>
      <c r="E5" s="5"/>
      <c r="F5" s="4" t="s">
        <v>4</v>
      </c>
    </row>
    <row r="6" spans="1:6" ht="18.75" customHeight="1">
      <c r="A6" s="32" t="s">
        <v>5</v>
      </c>
      <c r="B6" s="33" t="s">
        <v>6</v>
      </c>
      <c r="C6" s="32" t="s">
        <v>7</v>
      </c>
      <c r="D6" s="34" t="s">
        <v>8</v>
      </c>
      <c r="E6" s="34"/>
      <c r="F6" s="34"/>
    </row>
    <row r="7" spans="1:6" ht="26.25" customHeight="1">
      <c r="A7" s="32"/>
      <c r="B7" s="33"/>
      <c r="C7" s="32"/>
      <c r="D7" s="6">
        <v>2015</v>
      </c>
      <c r="E7" s="6">
        <v>2016</v>
      </c>
      <c r="F7" s="6">
        <v>2017</v>
      </c>
    </row>
    <row r="8" spans="1:13" ht="24.75" customHeight="1">
      <c r="A8" s="27" t="s">
        <v>9</v>
      </c>
      <c r="B8" s="28"/>
      <c r="C8" s="7">
        <f>SUM(C9:C50)</f>
        <v>1753983</v>
      </c>
      <c r="D8" s="7">
        <f>SUM(D9:D50)</f>
        <v>1803095</v>
      </c>
      <c r="E8" s="7">
        <f>SUM(E9:E50)</f>
        <v>1848172</v>
      </c>
      <c r="F8" s="8">
        <f>SUM(F9:F50)</f>
        <v>1890680</v>
      </c>
      <c r="G8" s="9">
        <f>SUM(C9:C50)</f>
        <v>1753983</v>
      </c>
      <c r="J8" s="25">
        <v>1803095</v>
      </c>
      <c r="K8" s="25">
        <v>1848172</v>
      </c>
      <c r="L8" s="25">
        <v>1890680</v>
      </c>
      <c r="M8" s="25"/>
    </row>
    <row r="9" spans="1:13" ht="16.5" customHeight="1">
      <c r="A9" s="10">
        <v>1</v>
      </c>
      <c r="B9" s="11" t="s">
        <v>10</v>
      </c>
      <c r="C9" s="12">
        <f>SUM('[1]7a1 '!N12)</f>
        <v>32583</v>
      </c>
      <c r="D9" s="12">
        <f>ROUND(($J$8-58)*C9/($C$8-1059),0)</f>
        <v>33514</v>
      </c>
      <c r="E9" s="12">
        <f>ROUND(($K$8-57)*C9/($C$8-1059),0)</f>
        <v>34352</v>
      </c>
      <c r="F9" s="12">
        <f>ROUND(($L$8)*C9/($C$8-1059),0)</f>
        <v>35144</v>
      </c>
      <c r="J9" s="26">
        <f>J8-D8</f>
        <v>0</v>
      </c>
      <c r="K9" s="26">
        <f>K8-E8</f>
        <v>0</v>
      </c>
      <c r="L9" s="26">
        <f>L8-F8</f>
        <v>0</v>
      </c>
      <c r="M9" s="25"/>
    </row>
    <row r="10" spans="1:6" ht="16.5" customHeight="1">
      <c r="A10" s="10">
        <v>2</v>
      </c>
      <c r="B10" s="11" t="s">
        <v>11</v>
      </c>
      <c r="C10" s="12">
        <f>SUM('[1]7a1 '!N13)</f>
        <v>36563</v>
      </c>
      <c r="D10" s="12">
        <f aca="true" t="shared" si="0" ref="D10:D47">ROUND(($J$8-58)*C10/($C$8-1059),0)</f>
        <v>37608</v>
      </c>
      <c r="E10" s="12">
        <f aca="true" t="shared" si="1" ref="E10:E47">ROUND(($K$8-57)*C10/($C$8-1059),0)</f>
        <v>38549</v>
      </c>
      <c r="F10" s="12">
        <f aca="true" t="shared" si="2" ref="F10:F49">ROUND(($L$8)*C10/($C$8-1059),0)</f>
        <v>39436</v>
      </c>
    </row>
    <row r="11" spans="1:6" ht="16.5" customHeight="1">
      <c r="A11" s="10">
        <v>3</v>
      </c>
      <c r="B11" s="11" t="s">
        <v>12</v>
      </c>
      <c r="C11" s="12">
        <f>SUM('[1]7a1 '!N14)</f>
        <v>43915</v>
      </c>
      <c r="D11" s="12">
        <f t="shared" si="0"/>
        <v>45170</v>
      </c>
      <c r="E11" s="12">
        <f t="shared" si="1"/>
        <v>46300</v>
      </c>
      <c r="F11" s="12">
        <f t="shared" si="2"/>
        <v>47366</v>
      </c>
    </row>
    <row r="12" spans="1:6" ht="16.5" customHeight="1">
      <c r="A12" s="10">
        <v>4</v>
      </c>
      <c r="B12" s="11" t="s">
        <v>13</v>
      </c>
      <c r="C12" s="12">
        <f>SUM('[1]7a1 '!N15)</f>
        <v>57775</v>
      </c>
      <c r="D12" s="12">
        <f t="shared" si="0"/>
        <v>59427</v>
      </c>
      <c r="E12" s="12">
        <f t="shared" si="1"/>
        <v>60912</v>
      </c>
      <c r="F12" s="12">
        <f t="shared" si="2"/>
        <v>62315</v>
      </c>
    </row>
    <row r="13" spans="1:6" ht="16.5" customHeight="1">
      <c r="A13" s="10">
        <v>5</v>
      </c>
      <c r="B13" s="11" t="s">
        <v>14</v>
      </c>
      <c r="C13" s="12">
        <f>SUM('[1]7a1 '!N16)</f>
        <v>50200</v>
      </c>
      <c r="D13" s="12">
        <f t="shared" si="0"/>
        <v>51635</v>
      </c>
      <c r="E13" s="12">
        <f t="shared" si="1"/>
        <v>52926</v>
      </c>
      <c r="F13" s="12">
        <f t="shared" si="2"/>
        <v>54145</v>
      </c>
    </row>
    <row r="14" spans="1:6" ht="16.5" customHeight="1">
      <c r="A14" s="10">
        <v>6</v>
      </c>
      <c r="B14" s="11" t="s">
        <v>15</v>
      </c>
      <c r="C14" s="12">
        <f>SUM('[1]7a1 '!N17)</f>
        <v>34044</v>
      </c>
      <c r="D14" s="12">
        <f t="shared" si="0"/>
        <v>35017</v>
      </c>
      <c r="E14" s="12">
        <f t="shared" si="1"/>
        <v>35893</v>
      </c>
      <c r="F14" s="12">
        <f t="shared" si="2"/>
        <v>36719</v>
      </c>
    </row>
    <row r="15" spans="1:6" ht="16.5" customHeight="1">
      <c r="A15" s="10">
        <v>7</v>
      </c>
      <c r="B15" s="11" t="s">
        <v>16</v>
      </c>
      <c r="C15" s="12">
        <f>SUM('[1]7a1 '!N18)</f>
        <v>61109</v>
      </c>
      <c r="D15" s="12">
        <f t="shared" si="0"/>
        <v>62856</v>
      </c>
      <c r="E15" s="12">
        <f t="shared" si="1"/>
        <v>64427</v>
      </c>
      <c r="F15" s="12">
        <f t="shared" si="2"/>
        <v>65911</v>
      </c>
    </row>
    <row r="16" spans="1:6" ht="16.5" customHeight="1">
      <c r="A16" s="10">
        <v>8</v>
      </c>
      <c r="B16" s="11" t="s">
        <v>17</v>
      </c>
      <c r="C16" s="12">
        <f>SUM('[1]7a1 '!N19)</f>
        <v>32992</v>
      </c>
      <c r="D16" s="12">
        <f t="shared" si="0"/>
        <v>33935</v>
      </c>
      <c r="E16" s="12">
        <f t="shared" si="1"/>
        <v>34784</v>
      </c>
      <c r="F16" s="12">
        <f t="shared" si="2"/>
        <v>35585</v>
      </c>
    </row>
    <row r="17" spans="1:6" ht="16.5" customHeight="1">
      <c r="A17" s="10">
        <v>9</v>
      </c>
      <c r="B17" s="11" t="s">
        <v>18</v>
      </c>
      <c r="C17" s="12">
        <f>SUM('[1]7a1 '!N20)</f>
        <v>32636</v>
      </c>
      <c r="D17" s="12">
        <f t="shared" si="0"/>
        <v>33569</v>
      </c>
      <c r="E17" s="12">
        <f t="shared" si="1"/>
        <v>34408</v>
      </c>
      <c r="F17" s="12">
        <f t="shared" si="2"/>
        <v>35201</v>
      </c>
    </row>
    <row r="18" spans="1:6" ht="16.5" customHeight="1">
      <c r="A18" s="10">
        <v>10</v>
      </c>
      <c r="B18" s="11" t="s">
        <v>19</v>
      </c>
      <c r="C18" s="12">
        <f>SUM('[1]7a1 '!N21)</f>
        <v>48940</v>
      </c>
      <c r="D18" s="12">
        <f t="shared" si="0"/>
        <v>50339</v>
      </c>
      <c r="E18" s="12">
        <f t="shared" si="1"/>
        <v>51598</v>
      </c>
      <c r="F18" s="12">
        <f t="shared" si="2"/>
        <v>52786</v>
      </c>
    </row>
    <row r="19" spans="1:6" ht="16.5" customHeight="1">
      <c r="A19" s="10">
        <v>11</v>
      </c>
      <c r="B19" s="11" t="s">
        <v>20</v>
      </c>
      <c r="C19" s="12">
        <f>SUM('[1]7a1 '!N22)</f>
        <v>44664</v>
      </c>
      <c r="D19" s="12">
        <f t="shared" si="0"/>
        <v>45941</v>
      </c>
      <c r="E19" s="12">
        <f t="shared" si="1"/>
        <v>47089</v>
      </c>
      <c r="F19" s="12">
        <f t="shared" si="2"/>
        <v>48174</v>
      </c>
    </row>
    <row r="20" spans="1:6" ht="16.5" customHeight="1">
      <c r="A20" s="10">
        <v>12</v>
      </c>
      <c r="B20" s="11" t="s">
        <v>21</v>
      </c>
      <c r="C20" s="12">
        <f>SUM('[1]7a1 '!N23)</f>
        <v>41786</v>
      </c>
      <c r="D20" s="12">
        <f t="shared" si="0"/>
        <v>42981</v>
      </c>
      <c r="E20" s="12">
        <f t="shared" si="1"/>
        <v>44055</v>
      </c>
      <c r="F20" s="12">
        <f t="shared" si="2"/>
        <v>45070</v>
      </c>
    </row>
    <row r="21" spans="1:6" ht="16.5" customHeight="1">
      <c r="A21" s="10">
        <v>13</v>
      </c>
      <c r="B21" s="11" t="s">
        <v>22</v>
      </c>
      <c r="C21" s="12">
        <f>SUM('[1]7a1 '!N24)</f>
        <v>37490</v>
      </c>
      <c r="D21" s="12">
        <f t="shared" si="0"/>
        <v>38562</v>
      </c>
      <c r="E21" s="12">
        <f t="shared" si="1"/>
        <v>39526</v>
      </c>
      <c r="F21" s="12">
        <f t="shared" si="2"/>
        <v>40436</v>
      </c>
    </row>
    <row r="22" spans="1:6" ht="16.5" customHeight="1">
      <c r="A22" s="10">
        <v>14</v>
      </c>
      <c r="B22" s="11" t="s">
        <v>23</v>
      </c>
      <c r="C22" s="12">
        <f>SUM('[1]7a1 '!N25)</f>
        <v>45417</v>
      </c>
      <c r="D22" s="12">
        <f t="shared" si="0"/>
        <v>46715</v>
      </c>
      <c r="E22" s="12">
        <f t="shared" si="1"/>
        <v>47883</v>
      </c>
      <c r="F22" s="12">
        <f t="shared" si="2"/>
        <v>48986</v>
      </c>
    </row>
    <row r="23" spans="1:6" ht="16.5" customHeight="1">
      <c r="A23" s="10">
        <v>15</v>
      </c>
      <c r="B23" s="11" t="s">
        <v>24</v>
      </c>
      <c r="C23" s="12">
        <f>SUM('[1]7a1 '!N26)</f>
        <v>22292</v>
      </c>
      <c r="D23" s="12">
        <f t="shared" si="0"/>
        <v>22929</v>
      </c>
      <c r="E23" s="12">
        <f t="shared" si="1"/>
        <v>23503</v>
      </c>
      <c r="F23" s="12">
        <f t="shared" si="2"/>
        <v>24044</v>
      </c>
    </row>
    <row r="24" spans="1:6" ht="16.5" customHeight="1">
      <c r="A24" s="10">
        <v>16</v>
      </c>
      <c r="B24" s="11" t="s">
        <v>25</v>
      </c>
      <c r="C24" s="12">
        <f>SUM('[1]7a1 '!N27)</f>
        <v>54564</v>
      </c>
      <c r="D24" s="12">
        <f t="shared" si="0"/>
        <v>56124</v>
      </c>
      <c r="E24" s="12">
        <f t="shared" si="1"/>
        <v>57527</v>
      </c>
      <c r="F24" s="12">
        <f t="shared" si="2"/>
        <v>58852</v>
      </c>
    </row>
    <row r="25" spans="1:6" ht="16.5" customHeight="1">
      <c r="A25" s="10">
        <v>17</v>
      </c>
      <c r="B25" s="11" t="s">
        <v>26</v>
      </c>
      <c r="C25" s="12">
        <f>SUM('[1]7a1 '!N28)</f>
        <v>57283</v>
      </c>
      <c r="D25" s="12">
        <f t="shared" si="0"/>
        <v>58921</v>
      </c>
      <c r="E25" s="12">
        <f t="shared" si="1"/>
        <v>60394</v>
      </c>
      <c r="F25" s="12">
        <f t="shared" si="2"/>
        <v>61785</v>
      </c>
    </row>
    <row r="26" spans="1:6" ht="16.5" customHeight="1">
      <c r="A26" s="10">
        <v>18</v>
      </c>
      <c r="B26" s="11" t="s">
        <v>27</v>
      </c>
      <c r="C26" s="12">
        <f>SUM('[1]7a1 '!N29)</f>
        <v>44365</v>
      </c>
      <c r="D26" s="12">
        <f t="shared" si="0"/>
        <v>45633</v>
      </c>
      <c r="E26" s="12">
        <f t="shared" si="1"/>
        <v>46774</v>
      </c>
      <c r="F26" s="12">
        <f t="shared" si="2"/>
        <v>47851</v>
      </c>
    </row>
    <row r="27" spans="1:6" ht="16.5" customHeight="1">
      <c r="A27" s="10">
        <v>19</v>
      </c>
      <c r="B27" s="11" t="s">
        <v>28</v>
      </c>
      <c r="C27" s="12">
        <f>SUM('[1]7a1 '!N30)</f>
        <v>35987</v>
      </c>
      <c r="D27" s="12">
        <f t="shared" si="0"/>
        <v>37016</v>
      </c>
      <c r="E27" s="12">
        <f t="shared" si="1"/>
        <v>37941</v>
      </c>
      <c r="F27" s="12">
        <f t="shared" si="2"/>
        <v>38815</v>
      </c>
    </row>
    <row r="28" spans="1:6" ht="16.5" customHeight="1">
      <c r="A28" s="10">
        <v>20</v>
      </c>
      <c r="B28" s="11" t="s">
        <v>29</v>
      </c>
      <c r="C28" s="12">
        <f>SUM('[1]7a1 '!N31)</f>
        <v>29995</v>
      </c>
      <c r="D28" s="12">
        <f t="shared" si="0"/>
        <v>30853</v>
      </c>
      <c r="E28" s="12">
        <f t="shared" si="1"/>
        <v>31624</v>
      </c>
      <c r="F28" s="12">
        <f t="shared" si="2"/>
        <v>32352</v>
      </c>
    </row>
    <row r="29" spans="1:6" ht="16.5" customHeight="1">
      <c r="A29" s="10">
        <v>21</v>
      </c>
      <c r="B29" s="11" t="s">
        <v>30</v>
      </c>
      <c r="C29" s="12">
        <f>SUM('[1]7a1 '!N32)</f>
        <v>37199</v>
      </c>
      <c r="D29" s="12">
        <f t="shared" si="0"/>
        <v>38262</v>
      </c>
      <c r="E29" s="12">
        <f t="shared" si="1"/>
        <v>39219</v>
      </c>
      <c r="F29" s="12">
        <f t="shared" si="2"/>
        <v>40122</v>
      </c>
    </row>
    <row r="30" spans="1:6" ht="16.5" customHeight="1">
      <c r="A30" s="10">
        <v>22</v>
      </c>
      <c r="B30" s="11" t="s">
        <v>31</v>
      </c>
      <c r="C30" s="12">
        <f>SUM('[1]7a1 '!N33)</f>
        <v>37708</v>
      </c>
      <c r="D30" s="12">
        <f t="shared" si="0"/>
        <v>38786</v>
      </c>
      <c r="E30" s="12">
        <f t="shared" si="1"/>
        <v>39756</v>
      </c>
      <c r="F30" s="12">
        <f t="shared" si="2"/>
        <v>40671</v>
      </c>
    </row>
    <row r="31" spans="1:6" ht="16.5" customHeight="1">
      <c r="A31" s="10">
        <v>23</v>
      </c>
      <c r="B31" s="11" t="s">
        <v>32</v>
      </c>
      <c r="C31" s="12">
        <f>SUM('[1]7a1 '!N34)</f>
        <v>34188</v>
      </c>
      <c r="D31" s="12">
        <f t="shared" si="0"/>
        <v>35165</v>
      </c>
      <c r="E31" s="12">
        <f t="shared" si="1"/>
        <v>36045</v>
      </c>
      <c r="F31" s="12">
        <f t="shared" si="2"/>
        <v>36875</v>
      </c>
    </row>
    <row r="32" spans="1:6" ht="16.5" customHeight="1">
      <c r="A32" s="10">
        <v>24</v>
      </c>
      <c r="B32" s="11" t="s">
        <v>33</v>
      </c>
      <c r="C32" s="12">
        <f>SUM('[1]7a1 '!N35)</f>
        <v>62298</v>
      </c>
      <c r="D32" s="12">
        <f t="shared" si="0"/>
        <v>64079</v>
      </c>
      <c r="E32" s="12">
        <f t="shared" si="1"/>
        <v>65681</v>
      </c>
      <c r="F32" s="12">
        <f t="shared" si="2"/>
        <v>67194</v>
      </c>
    </row>
    <row r="33" spans="1:6" ht="16.5" customHeight="1">
      <c r="A33" s="10">
        <v>25</v>
      </c>
      <c r="B33" s="11" t="s">
        <v>34</v>
      </c>
      <c r="C33" s="12">
        <f>SUM('[1]7a1 '!N36)</f>
        <v>13109</v>
      </c>
      <c r="D33" s="12">
        <f t="shared" si="0"/>
        <v>13484</v>
      </c>
      <c r="E33" s="12">
        <f t="shared" si="1"/>
        <v>13821</v>
      </c>
      <c r="F33" s="12">
        <f t="shared" si="2"/>
        <v>14139</v>
      </c>
    </row>
    <row r="34" spans="1:6" ht="16.5" customHeight="1">
      <c r="A34" s="10">
        <v>26</v>
      </c>
      <c r="B34" s="11" t="s">
        <v>35</v>
      </c>
      <c r="C34" s="12">
        <f>SUM('[1]7a1 '!N37)</f>
        <v>54298</v>
      </c>
      <c r="D34" s="12">
        <f t="shared" si="0"/>
        <v>55850</v>
      </c>
      <c r="E34" s="12">
        <f t="shared" si="1"/>
        <v>57247</v>
      </c>
      <c r="F34" s="12">
        <f t="shared" si="2"/>
        <v>58565</v>
      </c>
    </row>
    <row r="35" spans="1:6" ht="16.5" customHeight="1">
      <c r="A35" s="10">
        <v>27</v>
      </c>
      <c r="B35" s="11" t="s">
        <v>36</v>
      </c>
      <c r="C35" s="12">
        <f>SUM('[1]7a1 '!N38)</f>
        <v>31937</v>
      </c>
      <c r="D35" s="12">
        <f t="shared" si="0"/>
        <v>32850</v>
      </c>
      <c r="E35" s="12">
        <f t="shared" si="1"/>
        <v>33671</v>
      </c>
      <c r="F35" s="12">
        <f t="shared" si="2"/>
        <v>34447</v>
      </c>
    </row>
    <row r="36" spans="1:6" ht="16.5" customHeight="1">
      <c r="A36" s="10">
        <v>28</v>
      </c>
      <c r="B36" s="11" t="s">
        <v>37</v>
      </c>
      <c r="C36" s="12">
        <f>SUM('[1]7a1 '!N39)</f>
        <v>45377</v>
      </c>
      <c r="D36" s="12">
        <f t="shared" si="0"/>
        <v>46674</v>
      </c>
      <c r="E36" s="12">
        <f t="shared" si="1"/>
        <v>47841</v>
      </c>
      <c r="F36" s="12">
        <f t="shared" si="2"/>
        <v>48943</v>
      </c>
    </row>
    <row r="37" spans="1:6" ht="16.5" customHeight="1">
      <c r="A37" s="10">
        <v>29</v>
      </c>
      <c r="B37" s="11" t="s">
        <v>38</v>
      </c>
      <c r="C37" s="12">
        <f>SUM('[1]7a1 '!N40)</f>
        <v>57777</v>
      </c>
      <c r="D37" s="12">
        <f t="shared" si="0"/>
        <v>59429</v>
      </c>
      <c r="E37" s="12">
        <f t="shared" si="1"/>
        <v>60915</v>
      </c>
      <c r="F37" s="12">
        <f t="shared" si="2"/>
        <v>62317</v>
      </c>
    </row>
    <row r="38" spans="1:6" ht="16.5" customHeight="1">
      <c r="A38" s="10">
        <v>30</v>
      </c>
      <c r="B38" s="11" t="s">
        <v>39</v>
      </c>
      <c r="C38" s="12">
        <f>SUM('[1]7a1 '!N41)</f>
        <v>52625</v>
      </c>
      <c r="D38" s="12">
        <f t="shared" si="0"/>
        <v>54129</v>
      </c>
      <c r="E38" s="12">
        <f t="shared" si="1"/>
        <v>55483</v>
      </c>
      <c r="F38" s="12">
        <f t="shared" si="2"/>
        <v>56761</v>
      </c>
    </row>
    <row r="39" spans="1:6" ht="16.5" customHeight="1">
      <c r="A39" s="10">
        <v>31</v>
      </c>
      <c r="B39" s="11" t="s">
        <v>40</v>
      </c>
      <c r="C39" s="12">
        <f>SUM('[1]7a1 '!N42)</f>
        <v>47694</v>
      </c>
      <c r="D39" s="12">
        <f t="shared" si="0"/>
        <v>49057</v>
      </c>
      <c r="E39" s="12">
        <f t="shared" si="1"/>
        <v>50284</v>
      </c>
      <c r="F39" s="12">
        <f t="shared" si="2"/>
        <v>51442</v>
      </c>
    </row>
    <row r="40" spans="1:6" ht="16.5" customHeight="1">
      <c r="A40" s="10">
        <v>32</v>
      </c>
      <c r="B40" s="11" t="s">
        <v>41</v>
      </c>
      <c r="C40" s="12">
        <f>SUM('[1]7a1 '!N43)</f>
        <v>33791</v>
      </c>
      <c r="D40" s="12">
        <f t="shared" si="0"/>
        <v>34757</v>
      </c>
      <c r="E40" s="12">
        <f t="shared" si="1"/>
        <v>35626</v>
      </c>
      <c r="F40" s="12">
        <f t="shared" si="2"/>
        <v>36447</v>
      </c>
    </row>
    <row r="41" spans="1:6" ht="16.5" customHeight="1">
      <c r="A41" s="10">
        <v>33</v>
      </c>
      <c r="B41" s="11" t="s">
        <v>42</v>
      </c>
      <c r="C41" s="12">
        <f>SUM('[1]7a1 '!N44)</f>
        <v>26264</v>
      </c>
      <c r="D41" s="12">
        <f t="shared" si="0"/>
        <v>27015</v>
      </c>
      <c r="E41" s="12">
        <f t="shared" si="1"/>
        <v>27690</v>
      </c>
      <c r="F41" s="12">
        <f t="shared" si="2"/>
        <v>28328</v>
      </c>
    </row>
    <row r="42" spans="1:6" ht="16.5" customHeight="1">
      <c r="A42" s="10">
        <v>34</v>
      </c>
      <c r="B42" s="11" t="s">
        <v>43</v>
      </c>
      <c r="C42" s="12">
        <f>SUM('[1]7a1 '!N45)</f>
        <v>26095</v>
      </c>
      <c r="D42" s="12">
        <f t="shared" si="0"/>
        <v>26841</v>
      </c>
      <c r="E42" s="12">
        <f t="shared" si="1"/>
        <v>27512</v>
      </c>
      <c r="F42" s="12">
        <f t="shared" si="2"/>
        <v>28146</v>
      </c>
    </row>
    <row r="43" spans="1:6" ht="16.5" customHeight="1">
      <c r="A43" s="10">
        <v>35</v>
      </c>
      <c r="B43" s="11" t="s">
        <v>44</v>
      </c>
      <c r="C43" s="12">
        <f>SUM('[1]7a1 '!N46)</f>
        <v>86397</v>
      </c>
      <c r="D43" s="12">
        <f t="shared" si="0"/>
        <v>88867</v>
      </c>
      <c r="E43" s="12">
        <f t="shared" si="1"/>
        <v>91089</v>
      </c>
      <c r="F43" s="12">
        <f t="shared" si="2"/>
        <v>93187</v>
      </c>
    </row>
    <row r="44" spans="1:6" ht="16.5" customHeight="1">
      <c r="A44" s="10">
        <v>36</v>
      </c>
      <c r="B44" s="11" t="s">
        <v>45</v>
      </c>
      <c r="C44" s="12">
        <f>SUM('[1]7a1 '!N47)</f>
        <v>50493</v>
      </c>
      <c r="D44" s="12">
        <f t="shared" si="0"/>
        <v>51937</v>
      </c>
      <c r="E44" s="12">
        <f t="shared" si="1"/>
        <v>53235</v>
      </c>
      <c r="F44" s="12">
        <f t="shared" si="2"/>
        <v>54461</v>
      </c>
    </row>
    <row r="45" spans="1:6" ht="16.5" customHeight="1">
      <c r="A45" s="10">
        <v>37</v>
      </c>
      <c r="B45" s="11" t="s">
        <v>46</v>
      </c>
      <c r="C45" s="12">
        <f>SUM('[1]7a1 '!N48)</f>
        <v>42918</v>
      </c>
      <c r="D45" s="12">
        <f t="shared" si="0"/>
        <v>44145</v>
      </c>
      <c r="E45" s="12">
        <f t="shared" si="1"/>
        <v>45249</v>
      </c>
      <c r="F45" s="12">
        <f t="shared" si="2"/>
        <v>46291</v>
      </c>
    </row>
    <row r="46" spans="1:6" ht="16.5" customHeight="1">
      <c r="A46" s="10">
        <v>38</v>
      </c>
      <c r="B46" s="11" t="s">
        <v>47</v>
      </c>
      <c r="C46" s="12">
        <f>SUM('[1]7a1 '!N49)</f>
        <v>32333</v>
      </c>
      <c r="D46" s="12">
        <f t="shared" si="0"/>
        <v>33257</v>
      </c>
      <c r="E46" s="12">
        <f t="shared" si="1"/>
        <v>34089</v>
      </c>
      <c r="F46" s="12">
        <f t="shared" si="2"/>
        <v>34874</v>
      </c>
    </row>
    <row r="47" spans="1:6" ht="16.5" customHeight="1">
      <c r="A47" s="10">
        <v>39</v>
      </c>
      <c r="B47" s="11" t="s">
        <v>48</v>
      </c>
      <c r="C47" s="12">
        <f>SUM('[1]7a1 '!N50)</f>
        <v>56074</v>
      </c>
      <c r="D47" s="12">
        <f t="shared" si="0"/>
        <v>57677</v>
      </c>
      <c r="E47" s="12">
        <f t="shared" si="1"/>
        <v>59119</v>
      </c>
      <c r="F47" s="12">
        <f t="shared" si="2"/>
        <v>60481</v>
      </c>
    </row>
    <row r="48" spans="1:6" ht="16.5" customHeight="1">
      <c r="A48" s="10">
        <v>40</v>
      </c>
      <c r="B48" s="11" t="s">
        <v>49</v>
      </c>
      <c r="C48" s="12">
        <f>SUM('[1]7a1 '!N51)</f>
        <v>38687</v>
      </c>
      <c r="D48" s="12">
        <f>ROUND(($J$8-58)*C48/($C$8-1059),0)+1</f>
        <v>39794</v>
      </c>
      <c r="E48" s="12">
        <f>ROUND(($K$8-57)*C48/($C$8-1059),0)-1</f>
        <v>40787</v>
      </c>
      <c r="F48" s="12">
        <f t="shared" si="2"/>
        <v>41727</v>
      </c>
    </row>
    <row r="49" spans="1:6" ht="16.5" customHeight="1">
      <c r="A49" s="10">
        <v>41</v>
      </c>
      <c r="B49" s="11" t="s">
        <v>50</v>
      </c>
      <c r="C49" s="12">
        <f>SUM('[1]7a1 '!N52)</f>
        <v>41062</v>
      </c>
      <c r="D49" s="12">
        <f>ROUND(($J$8-58)*C49/($C$8-1059),0)+1</f>
        <v>42237</v>
      </c>
      <c r="E49" s="12">
        <f>ROUND(($K$8-57)*C49/($C$8-1059),0)-1</f>
        <v>43291</v>
      </c>
      <c r="F49" s="12">
        <f t="shared" si="2"/>
        <v>44289</v>
      </c>
    </row>
    <row r="50" spans="1:10" ht="18" customHeight="1">
      <c r="A50" s="13">
        <v>42</v>
      </c>
      <c r="B50" s="14" t="s">
        <v>51</v>
      </c>
      <c r="C50" s="15">
        <f>C52+C53</f>
        <v>1059</v>
      </c>
      <c r="D50" s="15">
        <f>D52+D53</f>
        <v>58</v>
      </c>
      <c r="E50" s="15">
        <f>E52+E53</f>
        <v>57</v>
      </c>
      <c r="F50" s="15">
        <f>F52+F53</f>
        <v>0</v>
      </c>
      <c r="J50" s="9"/>
    </row>
    <row r="51" spans="1:6" ht="18" customHeight="1">
      <c r="A51" s="16" t="s">
        <v>52</v>
      </c>
      <c r="B51" s="29" t="s">
        <v>53</v>
      </c>
      <c r="C51" s="29"/>
      <c r="D51" s="17"/>
      <c r="E51" s="17"/>
      <c r="F51" s="17"/>
    </row>
    <row r="52" spans="1:6" ht="62.25" customHeight="1">
      <c r="A52" s="18"/>
      <c r="B52" s="19" t="s">
        <v>54</v>
      </c>
      <c r="C52" s="20">
        <v>59</v>
      </c>
      <c r="D52" s="20">
        <v>58</v>
      </c>
      <c r="E52" s="20">
        <v>57</v>
      </c>
      <c r="F52" s="21"/>
    </row>
    <row r="53" spans="1:6" ht="42.75">
      <c r="A53" s="22"/>
      <c r="B53" s="19" t="s">
        <v>55</v>
      </c>
      <c r="C53" s="20">
        <v>1000</v>
      </c>
      <c r="D53" s="20"/>
      <c r="E53" s="20"/>
      <c r="F53" s="21"/>
    </row>
    <row r="54" spans="2:6" ht="45.75" customHeight="1">
      <c r="B54" s="23"/>
      <c r="C54" s="24"/>
      <c r="D54" s="24"/>
      <c r="E54" s="24"/>
      <c r="F54" s="24"/>
    </row>
  </sheetData>
  <sheetProtection/>
  <mergeCells count="9">
    <mergeCell ref="A8:B8"/>
    <mergeCell ref="B51:C51"/>
    <mergeCell ref="A2:F2"/>
    <mergeCell ref="A3:F3"/>
    <mergeCell ref="A4:F4"/>
    <mergeCell ref="A6:A7"/>
    <mergeCell ref="B6:B7"/>
    <mergeCell ref="C6:C7"/>
    <mergeCell ref="D6:F6"/>
  </mergeCells>
  <printOptions/>
  <pageMargins left="0.8661417322834646" right="0.2755905511811024" top="0.3937007874015748" bottom="0.3937007874015748" header="0.2362204724409449" footer="0.1968503937007874"/>
  <pageSetup firstPageNumber="1" useFirstPageNumber="1" horizontalDpi="600" verticalDpi="600" orientation="portrait" paperSize="9" scale="6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89860484</dc:creator>
  <cp:keywords/>
  <dc:description/>
  <cp:lastModifiedBy>anca</cp:lastModifiedBy>
  <cp:lastPrinted>2013-11-11T07:21:39Z</cp:lastPrinted>
  <dcterms:created xsi:type="dcterms:W3CDTF">2013-11-08T15:28:26Z</dcterms:created>
  <dcterms:modified xsi:type="dcterms:W3CDTF">2013-11-14T07:43:10Z</dcterms:modified>
  <cp:category/>
  <cp:version/>
  <cp:contentType/>
  <cp:contentStatus/>
</cp:coreProperties>
</file>