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redite pentru proiect" sheetId="1" r:id="rId1"/>
  </sheets>
  <externalReferences>
    <externalReference r:id="rId2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'[1]3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'[1]3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'[1]3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25725"/>
</workbook>
</file>

<file path=xl/calcChain.xml><?xml version="1.0" encoding="utf-8"?>
<calcChain xmlns="http://schemas.openxmlformats.org/spreadsheetml/2006/main">
  <c r="K182" i="1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I337"/>
  <c r="G337" s="1"/>
  <c r="I338"/>
  <c r="G338" s="1"/>
  <c r="I339"/>
  <c r="G339" s="1"/>
  <c r="I340"/>
  <c r="G340" s="1"/>
  <c r="I341"/>
  <c r="G341" s="1"/>
  <c r="I342"/>
  <c r="G342" s="1"/>
  <c r="I343"/>
  <c r="G343" s="1"/>
  <c r="I344"/>
  <c r="G344" s="1"/>
  <c r="I345"/>
  <c r="G345" s="1"/>
  <c r="I346"/>
  <c r="G346" s="1"/>
  <c r="I347"/>
  <c r="G347" s="1"/>
  <c r="I348"/>
  <c r="G348" s="1"/>
  <c r="I349"/>
  <c r="G349" s="1"/>
  <c r="I350"/>
  <c r="G350" s="1"/>
  <c r="I351"/>
  <c r="G351" s="1"/>
  <c r="I352"/>
  <c r="G352" s="1"/>
  <c r="I353"/>
  <c r="G353" s="1"/>
  <c r="I354"/>
  <c r="G354" s="1"/>
  <c r="I355"/>
  <c r="G355" s="1"/>
  <c r="I356"/>
  <c r="G356" s="1"/>
  <c r="I357"/>
  <c r="G357" s="1"/>
  <c r="I358"/>
  <c r="G358" s="1"/>
  <c r="I359"/>
  <c r="G359" s="1"/>
  <c r="I360"/>
  <c r="G360" s="1"/>
  <c r="I361"/>
  <c r="G361" s="1"/>
  <c r="I362"/>
  <c r="G362" s="1"/>
  <c r="I363"/>
  <c r="G363" s="1"/>
  <c r="I364"/>
  <c r="G364" s="1"/>
  <c r="I365"/>
  <c r="G365" s="1"/>
  <c r="I366"/>
  <c r="G366" s="1"/>
  <c r="I367"/>
  <c r="G367" s="1"/>
  <c r="I368"/>
  <c r="G368" s="1"/>
  <c r="I369"/>
  <c r="G369" s="1"/>
  <c r="I370"/>
  <c r="G370" s="1"/>
  <c r="I371"/>
  <c r="G371" s="1"/>
  <c r="I372"/>
  <c r="G372" s="1"/>
  <c r="I373"/>
  <c r="G373" s="1"/>
  <c r="K178"/>
  <c r="K179"/>
  <c r="K180"/>
  <c r="K181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L182" l="1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H337" s="1"/>
  <c r="L338"/>
  <c r="H338" s="1"/>
  <c r="L339"/>
  <c r="H339" s="1"/>
  <c r="L340"/>
  <c r="H340" s="1"/>
  <c r="L341"/>
  <c r="H341" s="1"/>
  <c r="L342"/>
  <c r="H342" s="1"/>
  <c r="F342" s="1"/>
  <c r="L343"/>
  <c r="H343" s="1"/>
  <c r="L344"/>
  <c r="H344" s="1"/>
  <c r="L345"/>
  <c r="H345" s="1"/>
  <c r="L346"/>
  <c r="H346" s="1"/>
  <c r="F346" s="1"/>
  <c r="L347"/>
  <c r="H347" s="1"/>
  <c r="L348"/>
  <c r="H348" s="1"/>
  <c r="L349"/>
  <c r="H349" s="1"/>
  <c r="L350"/>
  <c r="H350" s="1"/>
  <c r="F350" s="1"/>
  <c r="L351"/>
  <c r="H351" s="1"/>
  <c r="L352"/>
  <c r="H352" s="1"/>
  <c r="L353"/>
  <c r="H353" s="1"/>
  <c r="L354"/>
  <c r="H354" s="1"/>
  <c r="F354" s="1"/>
  <c r="L355"/>
  <c r="H355" s="1"/>
  <c r="L356"/>
  <c r="H356" s="1"/>
  <c r="L357"/>
  <c r="H357" s="1"/>
  <c r="L358"/>
  <c r="H358" s="1"/>
  <c r="F358" s="1"/>
  <c r="L359"/>
  <c r="H359" s="1"/>
  <c r="L360"/>
  <c r="H360" s="1"/>
  <c r="L361"/>
  <c r="H361" s="1"/>
  <c r="L362"/>
  <c r="H362" s="1"/>
  <c r="F362" s="1"/>
  <c r="L363"/>
  <c r="H363" s="1"/>
  <c r="L364"/>
  <c r="H364" s="1"/>
  <c r="L365"/>
  <c r="H365" s="1"/>
  <c r="L366"/>
  <c r="H366" s="1"/>
  <c r="F366" s="1"/>
  <c r="L367"/>
  <c r="H367" s="1"/>
  <c r="L368"/>
  <c r="H368" s="1"/>
  <c r="L369"/>
  <c r="H369" s="1"/>
  <c r="L370"/>
  <c r="H370" s="1"/>
  <c r="F370" s="1"/>
  <c r="L371"/>
  <c r="H371" s="1"/>
  <c r="F371" s="1"/>
  <c r="L372"/>
  <c r="H372" s="1"/>
  <c r="F372" s="1"/>
  <c r="L373"/>
  <c r="H373" s="1"/>
  <c r="F373" s="1"/>
  <c r="F369"/>
  <c r="F367"/>
  <c r="F365"/>
  <c r="F363"/>
  <c r="F361"/>
  <c r="F359"/>
  <c r="F357"/>
  <c r="F355"/>
  <c r="F353"/>
  <c r="F351"/>
  <c r="F349"/>
  <c r="F347"/>
  <c r="F345"/>
  <c r="F343"/>
  <c r="F341"/>
  <c r="F337"/>
  <c r="F368"/>
  <c r="F364"/>
  <c r="F360"/>
  <c r="F356"/>
  <c r="F352"/>
  <c r="F348"/>
  <c r="F344"/>
  <c r="F340"/>
  <c r="F339"/>
  <c r="F338"/>
  <c r="L87"/>
  <c r="I87" s="1"/>
  <c r="L178"/>
  <c r="L181"/>
  <c r="L180"/>
  <c r="L179"/>
  <c r="L177"/>
  <c r="L175"/>
  <c r="L173"/>
  <c r="L171"/>
  <c r="L169"/>
  <c r="L167"/>
  <c r="L165"/>
  <c r="L163"/>
  <c r="L161"/>
  <c r="L159"/>
  <c r="L157"/>
  <c r="L155"/>
  <c r="L153"/>
  <c r="L151"/>
  <c r="L149"/>
  <c r="L147"/>
  <c r="L145"/>
  <c r="L143"/>
  <c r="L141"/>
  <c r="L139"/>
  <c r="L137"/>
  <c r="L135"/>
  <c r="L133"/>
  <c r="L131"/>
  <c r="L129"/>
  <c r="L127"/>
  <c r="L125"/>
  <c r="L123"/>
  <c r="L121"/>
  <c r="L117"/>
  <c r="L112"/>
  <c r="L105"/>
  <c r="L97"/>
  <c r="I97" s="1"/>
  <c r="L93"/>
  <c r="I93" s="1"/>
  <c r="L89"/>
  <c r="I89" s="1"/>
  <c r="L120"/>
  <c r="L118"/>
  <c r="L114"/>
  <c r="L99"/>
  <c r="L86"/>
  <c r="I86" s="1"/>
  <c r="L85"/>
  <c r="L176"/>
  <c r="L174"/>
  <c r="L172"/>
  <c r="L170"/>
  <c r="L168"/>
  <c r="L166"/>
  <c r="L164"/>
  <c r="L162"/>
  <c r="L160"/>
  <c r="L158"/>
  <c r="L156"/>
  <c r="L154"/>
  <c r="L152"/>
  <c r="L150"/>
  <c r="L148"/>
  <c r="L146"/>
  <c r="L144"/>
  <c r="L142"/>
  <c r="L140"/>
  <c r="L138"/>
  <c r="L136"/>
  <c r="L134"/>
  <c r="L132"/>
  <c r="L130"/>
  <c r="L128"/>
  <c r="L126"/>
  <c r="L124"/>
  <c r="L122"/>
  <c r="L119"/>
  <c r="L115"/>
  <c r="L109"/>
  <c r="L101"/>
  <c r="L95"/>
  <c r="L91"/>
  <c r="H93"/>
  <c r="H87"/>
  <c r="G87" s="1"/>
  <c r="F87" s="1"/>
  <c r="L113"/>
  <c r="L111"/>
  <c r="L116"/>
  <c r="L110"/>
  <c r="L108"/>
  <c r="L106"/>
  <c r="L107"/>
  <c r="L103"/>
  <c r="H86"/>
  <c r="L104"/>
  <c r="L102"/>
  <c r="L100"/>
  <c r="L98"/>
  <c r="L96"/>
  <c r="L94"/>
  <c r="L92"/>
  <c r="L90"/>
  <c r="L88"/>
  <c r="L16"/>
  <c r="I16" s="1"/>
  <c r="L14"/>
  <c r="I14" s="1"/>
  <c r="G14" s="1"/>
  <c r="L84"/>
  <c r="H84" s="1"/>
  <c r="L82"/>
  <c r="L80"/>
  <c r="L78"/>
  <c r="L76"/>
  <c r="L74"/>
  <c r="L72"/>
  <c r="L70"/>
  <c r="L68"/>
  <c r="L66"/>
  <c r="L64"/>
  <c r="L62"/>
  <c r="L60"/>
  <c r="L83"/>
  <c r="H83" s="1"/>
  <c r="L81"/>
  <c r="L79"/>
  <c r="L77"/>
  <c r="L75"/>
  <c r="L73"/>
  <c r="L71"/>
  <c r="L69"/>
  <c r="L67"/>
  <c r="L65"/>
  <c r="L63"/>
  <c r="L61"/>
  <c r="L59"/>
  <c r="L58"/>
  <c r="L56"/>
  <c r="L54"/>
  <c r="L52"/>
  <c r="L50"/>
  <c r="L48"/>
  <c r="L46"/>
  <c r="L44"/>
  <c r="L42"/>
  <c r="L40"/>
  <c r="L38"/>
  <c r="L36"/>
  <c r="L34"/>
  <c r="L32"/>
  <c r="L30"/>
  <c r="L28"/>
  <c r="L26"/>
  <c r="L24"/>
  <c r="I24" s="1"/>
  <c r="L22"/>
  <c r="I22" s="1"/>
  <c r="L20"/>
  <c r="I20" s="1"/>
  <c r="L18"/>
  <c r="I18" s="1"/>
  <c r="L57"/>
  <c r="L55"/>
  <c r="L53"/>
  <c r="L51"/>
  <c r="L49"/>
  <c r="L47"/>
  <c r="L45"/>
  <c r="L43"/>
  <c r="L41"/>
  <c r="L39"/>
  <c r="L37"/>
  <c r="L35"/>
  <c r="L33"/>
  <c r="L31"/>
  <c r="L29"/>
  <c r="L27"/>
  <c r="L25"/>
  <c r="L23"/>
  <c r="I23" s="1"/>
  <c r="L21"/>
  <c r="L19"/>
  <c r="I19" s="1"/>
  <c r="L15"/>
  <c r="I15" s="1"/>
  <c r="L17"/>
  <c r="I17" s="1"/>
  <c r="H336" l="1"/>
  <c r="I336"/>
  <c r="H334"/>
  <c r="I334"/>
  <c r="H332"/>
  <c r="I332"/>
  <c r="H330"/>
  <c r="I330"/>
  <c r="H328"/>
  <c r="I328"/>
  <c r="H326"/>
  <c r="I326"/>
  <c r="H324"/>
  <c r="I324"/>
  <c r="H322"/>
  <c r="I322"/>
  <c r="H320"/>
  <c r="I320"/>
  <c r="H318"/>
  <c r="I318"/>
  <c r="H316"/>
  <c r="I316"/>
  <c r="H314"/>
  <c r="I314"/>
  <c r="H312"/>
  <c r="I312"/>
  <c r="H310"/>
  <c r="I310"/>
  <c r="H308"/>
  <c r="I308"/>
  <c r="H306"/>
  <c r="I306"/>
  <c r="H304"/>
  <c r="I304"/>
  <c r="H302"/>
  <c r="I302"/>
  <c r="H300"/>
  <c r="I300"/>
  <c r="H298"/>
  <c r="I298"/>
  <c r="H296"/>
  <c r="I296"/>
  <c r="H294"/>
  <c r="I294"/>
  <c r="H292"/>
  <c r="I292"/>
  <c r="H290"/>
  <c r="I290"/>
  <c r="H288"/>
  <c r="I288"/>
  <c r="H286"/>
  <c r="I286"/>
  <c r="H284"/>
  <c r="I284"/>
  <c r="H282"/>
  <c r="I282"/>
  <c r="H280"/>
  <c r="I280"/>
  <c r="H278"/>
  <c r="I278"/>
  <c r="H276"/>
  <c r="I276"/>
  <c r="H274"/>
  <c r="I274"/>
  <c r="H272"/>
  <c r="I272"/>
  <c r="H270"/>
  <c r="I270"/>
  <c r="H268"/>
  <c r="I268"/>
  <c r="H266"/>
  <c r="I266"/>
  <c r="H264"/>
  <c r="I264"/>
  <c r="H262"/>
  <c r="I262"/>
  <c r="H260"/>
  <c r="I260"/>
  <c r="H258"/>
  <c r="I258"/>
  <c r="H256"/>
  <c r="I256"/>
  <c r="H254"/>
  <c r="I254"/>
  <c r="H252"/>
  <c r="I252"/>
  <c r="H250"/>
  <c r="I250"/>
  <c r="H248"/>
  <c r="I248"/>
  <c r="H246"/>
  <c r="I246"/>
  <c r="H244"/>
  <c r="I244"/>
  <c r="H242"/>
  <c r="I242"/>
  <c r="H240"/>
  <c r="I240"/>
  <c r="H238"/>
  <c r="I238"/>
  <c r="H236"/>
  <c r="I236"/>
  <c r="H234"/>
  <c r="I234"/>
  <c r="H232"/>
  <c r="I232"/>
  <c r="H230"/>
  <c r="I230"/>
  <c r="H228"/>
  <c r="I228"/>
  <c r="H226"/>
  <c r="I226"/>
  <c r="H224"/>
  <c r="I224"/>
  <c r="H222"/>
  <c r="I222"/>
  <c r="H220"/>
  <c r="I220"/>
  <c r="H218"/>
  <c r="I218"/>
  <c r="H216"/>
  <c r="I216"/>
  <c r="H214"/>
  <c r="I214"/>
  <c r="H212"/>
  <c r="I212"/>
  <c r="H210"/>
  <c r="I210"/>
  <c r="H208"/>
  <c r="I208"/>
  <c r="H206"/>
  <c r="I206"/>
  <c r="H204"/>
  <c r="I204"/>
  <c r="H202"/>
  <c r="I202"/>
  <c r="H200"/>
  <c r="I200"/>
  <c r="H198"/>
  <c r="I198"/>
  <c r="H196"/>
  <c r="I196"/>
  <c r="H194"/>
  <c r="I194"/>
  <c r="H192"/>
  <c r="I192"/>
  <c r="H190"/>
  <c r="I190"/>
  <c r="H188"/>
  <c r="I188"/>
  <c r="H186"/>
  <c r="I186"/>
  <c r="H184"/>
  <c r="I184"/>
  <c r="H182"/>
  <c r="I182"/>
  <c r="H181"/>
  <c r="I181"/>
  <c r="H335"/>
  <c r="I335"/>
  <c r="H333"/>
  <c r="I333"/>
  <c r="H331"/>
  <c r="I331"/>
  <c r="H329"/>
  <c r="I329"/>
  <c r="H327"/>
  <c r="I327"/>
  <c r="H325"/>
  <c r="I325"/>
  <c r="H323"/>
  <c r="I323"/>
  <c r="H321"/>
  <c r="I321"/>
  <c r="H319"/>
  <c r="I319"/>
  <c r="H317"/>
  <c r="I317"/>
  <c r="H315"/>
  <c r="I315"/>
  <c r="H313"/>
  <c r="I313"/>
  <c r="H311"/>
  <c r="I311"/>
  <c r="H309"/>
  <c r="I309"/>
  <c r="H307"/>
  <c r="I307"/>
  <c r="H305"/>
  <c r="I305"/>
  <c r="G305" s="1"/>
  <c r="H303"/>
  <c r="I303"/>
  <c r="G303" s="1"/>
  <c r="H301"/>
  <c r="I301"/>
  <c r="G301" s="1"/>
  <c r="H299"/>
  <c r="I299"/>
  <c r="G299" s="1"/>
  <c r="H297"/>
  <c r="I297"/>
  <c r="G297" s="1"/>
  <c r="H295"/>
  <c r="I295"/>
  <c r="G295" s="1"/>
  <c r="H293"/>
  <c r="I293"/>
  <c r="G293" s="1"/>
  <c r="H291"/>
  <c r="I291"/>
  <c r="G291" s="1"/>
  <c r="H289"/>
  <c r="I289"/>
  <c r="G289" s="1"/>
  <c r="H287"/>
  <c r="I287"/>
  <c r="G287" s="1"/>
  <c r="H285"/>
  <c r="I285"/>
  <c r="G285" s="1"/>
  <c r="H283"/>
  <c r="I283"/>
  <c r="G283" s="1"/>
  <c r="H281"/>
  <c r="I281"/>
  <c r="G281" s="1"/>
  <c r="H279"/>
  <c r="I279"/>
  <c r="G279" s="1"/>
  <c r="H277"/>
  <c r="I277"/>
  <c r="G277" s="1"/>
  <c r="H275"/>
  <c r="I275"/>
  <c r="G275" s="1"/>
  <c r="H273"/>
  <c r="I273"/>
  <c r="G273" s="1"/>
  <c r="H271"/>
  <c r="I271"/>
  <c r="G271" s="1"/>
  <c r="H269"/>
  <c r="I269"/>
  <c r="G269" s="1"/>
  <c r="H267"/>
  <c r="I267"/>
  <c r="G267" s="1"/>
  <c r="H265"/>
  <c r="I265"/>
  <c r="G265" s="1"/>
  <c r="H263"/>
  <c r="I263"/>
  <c r="G263" s="1"/>
  <c r="H261"/>
  <c r="I261"/>
  <c r="G261" s="1"/>
  <c r="H259"/>
  <c r="I259"/>
  <c r="G259" s="1"/>
  <c r="H257"/>
  <c r="I257"/>
  <c r="G257" s="1"/>
  <c r="H255"/>
  <c r="I255"/>
  <c r="G255" s="1"/>
  <c r="H253"/>
  <c r="I253"/>
  <c r="G253" s="1"/>
  <c r="H251"/>
  <c r="I251"/>
  <c r="G251" s="1"/>
  <c r="H249"/>
  <c r="I249"/>
  <c r="G249" s="1"/>
  <c r="H247"/>
  <c r="I247"/>
  <c r="G247" s="1"/>
  <c r="H245"/>
  <c r="I245"/>
  <c r="G245" s="1"/>
  <c r="H243"/>
  <c r="I243"/>
  <c r="G243" s="1"/>
  <c r="H241"/>
  <c r="I241"/>
  <c r="G241" s="1"/>
  <c r="H239"/>
  <c r="I239"/>
  <c r="G239" s="1"/>
  <c r="H237"/>
  <c r="I237"/>
  <c r="G237" s="1"/>
  <c r="H235"/>
  <c r="I235"/>
  <c r="G235" s="1"/>
  <c r="H233"/>
  <c r="I233"/>
  <c r="G233" s="1"/>
  <c r="H231"/>
  <c r="I231"/>
  <c r="G231" s="1"/>
  <c r="H229"/>
  <c r="I229"/>
  <c r="G229" s="1"/>
  <c r="H227"/>
  <c r="I227"/>
  <c r="G227" s="1"/>
  <c r="H225"/>
  <c r="I225"/>
  <c r="G225" s="1"/>
  <c r="H223"/>
  <c r="I223"/>
  <c r="G223" s="1"/>
  <c r="H221"/>
  <c r="I221"/>
  <c r="G221" s="1"/>
  <c r="H219"/>
  <c r="I219"/>
  <c r="G219" s="1"/>
  <c r="H217"/>
  <c r="I217"/>
  <c r="G217" s="1"/>
  <c r="H215"/>
  <c r="I215"/>
  <c r="G215" s="1"/>
  <c r="H213"/>
  <c r="I213"/>
  <c r="G213" s="1"/>
  <c r="H211"/>
  <c r="I211"/>
  <c r="G211" s="1"/>
  <c r="H209"/>
  <c r="I209"/>
  <c r="G209" s="1"/>
  <c r="H207"/>
  <c r="I207"/>
  <c r="G207" s="1"/>
  <c r="H205"/>
  <c r="I205"/>
  <c r="G205" s="1"/>
  <c r="H203"/>
  <c r="I203"/>
  <c r="G203" s="1"/>
  <c r="H201"/>
  <c r="I201"/>
  <c r="G201" s="1"/>
  <c r="H199"/>
  <c r="I199"/>
  <c r="G199" s="1"/>
  <c r="H197"/>
  <c r="I197"/>
  <c r="G197" s="1"/>
  <c r="H195"/>
  <c r="I195"/>
  <c r="G195" s="1"/>
  <c r="H193"/>
  <c r="I193"/>
  <c r="G193" s="1"/>
  <c r="H191"/>
  <c r="I191"/>
  <c r="G191" s="1"/>
  <c r="H189"/>
  <c r="I189"/>
  <c r="G189" s="1"/>
  <c r="H187"/>
  <c r="I187"/>
  <c r="G187" s="1"/>
  <c r="H185"/>
  <c r="I185"/>
  <c r="G185" s="1"/>
  <c r="H183"/>
  <c r="I183"/>
  <c r="G183" s="1"/>
  <c r="H89"/>
  <c r="H97"/>
  <c r="H116"/>
  <c r="I116"/>
  <c r="H113"/>
  <c r="I113"/>
  <c r="H109"/>
  <c r="I109"/>
  <c r="H119"/>
  <c r="I119"/>
  <c r="H124"/>
  <c r="I124"/>
  <c r="H128"/>
  <c r="I128"/>
  <c r="H132"/>
  <c r="I132"/>
  <c r="H136"/>
  <c r="I136"/>
  <c r="H140"/>
  <c r="I140"/>
  <c r="H144"/>
  <c r="I144"/>
  <c r="H148"/>
  <c r="I148"/>
  <c r="H152"/>
  <c r="I152"/>
  <c r="H156"/>
  <c r="I156"/>
  <c r="H160"/>
  <c r="I160"/>
  <c r="H164"/>
  <c r="I164"/>
  <c r="H168"/>
  <c r="I168"/>
  <c r="H172"/>
  <c r="I172"/>
  <c r="H176"/>
  <c r="I176"/>
  <c r="H114"/>
  <c r="I114"/>
  <c r="H120"/>
  <c r="I120"/>
  <c r="H117"/>
  <c r="I117"/>
  <c r="H123"/>
  <c r="I123"/>
  <c r="H127"/>
  <c r="I127"/>
  <c r="H131"/>
  <c r="I131"/>
  <c r="H135"/>
  <c r="I135"/>
  <c r="H139"/>
  <c r="I139"/>
  <c r="H143"/>
  <c r="I143"/>
  <c r="H147"/>
  <c r="I147"/>
  <c r="H151"/>
  <c r="I151"/>
  <c r="H155"/>
  <c r="I155"/>
  <c r="H159"/>
  <c r="I159"/>
  <c r="H163"/>
  <c r="I163"/>
  <c r="H167"/>
  <c r="I167"/>
  <c r="H171"/>
  <c r="I171"/>
  <c r="H175"/>
  <c r="I175"/>
  <c r="H180"/>
  <c r="I180"/>
  <c r="H178"/>
  <c r="I178"/>
  <c r="H110"/>
  <c r="I110"/>
  <c r="H111"/>
  <c r="I111"/>
  <c r="H115"/>
  <c r="I115"/>
  <c r="H122"/>
  <c r="I122"/>
  <c r="H126"/>
  <c r="I126"/>
  <c r="H130"/>
  <c r="I130"/>
  <c r="H134"/>
  <c r="I134"/>
  <c r="H138"/>
  <c r="I138"/>
  <c r="H142"/>
  <c r="I142"/>
  <c r="H146"/>
  <c r="I146"/>
  <c r="H150"/>
  <c r="I150"/>
  <c r="H154"/>
  <c r="I154"/>
  <c r="H158"/>
  <c r="I158"/>
  <c r="H162"/>
  <c r="I162"/>
  <c r="H166"/>
  <c r="I166"/>
  <c r="H170"/>
  <c r="I170"/>
  <c r="H174"/>
  <c r="I174"/>
  <c r="H118"/>
  <c r="I118"/>
  <c r="H112"/>
  <c r="I112"/>
  <c r="H121"/>
  <c r="I121"/>
  <c r="H125"/>
  <c r="I125"/>
  <c r="H129"/>
  <c r="I129"/>
  <c r="H133"/>
  <c r="I133"/>
  <c r="H137"/>
  <c r="I137"/>
  <c r="H141"/>
  <c r="I141"/>
  <c r="H145"/>
  <c r="I145"/>
  <c r="H149"/>
  <c r="I149"/>
  <c r="H153"/>
  <c r="I153"/>
  <c r="H157"/>
  <c r="I157"/>
  <c r="H161"/>
  <c r="I161"/>
  <c r="H165"/>
  <c r="I165"/>
  <c r="H169"/>
  <c r="I169"/>
  <c r="G169" s="1"/>
  <c r="H173"/>
  <c r="I173"/>
  <c r="G173" s="1"/>
  <c r="H177"/>
  <c r="I177"/>
  <c r="G177" s="1"/>
  <c r="H179"/>
  <c r="I179"/>
  <c r="G179" s="1"/>
  <c r="H90"/>
  <c r="I90"/>
  <c r="H94"/>
  <c r="I94"/>
  <c r="H98"/>
  <c r="I98"/>
  <c r="H102"/>
  <c r="I102"/>
  <c r="H103"/>
  <c r="I103"/>
  <c r="H106"/>
  <c r="I106"/>
  <c r="H91"/>
  <c r="I91"/>
  <c r="H101"/>
  <c r="I101"/>
  <c r="H85"/>
  <c r="I85"/>
  <c r="H99"/>
  <c r="I99"/>
  <c r="G89"/>
  <c r="F89" s="1"/>
  <c r="G97"/>
  <c r="F97" s="1"/>
  <c r="H88"/>
  <c r="I88"/>
  <c r="H92"/>
  <c r="I92"/>
  <c r="H96"/>
  <c r="I96"/>
  <c r="H100"/>
  <c r="I100"/>
  <c r="H104"/>
  <c r="I104"/>
  <c r="H107"/>
  <c r="I107"/>
  <c r="H108"/>
  <c r="I108"/>
  <c r="H95"/>
  <c r="I95"/>
  <c r="H105"/>
  <c r="I105"/>
  <c r="G86"/>
  <c r="F86" s="1"/>
  <c r="G93"/>
  <c r="F93" s="1"/>
  <c r="H75"/>
  <c r="I75"/>
  <c r="H79"/>
  <c r="I79"/>
  <c r="I83"/>
  <c r="H76"/>
  <c r="I76"/>
  <c r="H80"/>
  <c r="I80"/>
  <c r="I84"/>
  <c r="H77"/>
  <c r="I77"/>
  <c r="H81"/>
  <c r="I81"/>
  <c r="H78"/>
  <c r="I78"/>
  <c r="H82"/>
  <c r="I82"/>
  <c r="H73"/>
  <c r="I73"/>
  <c r="H74"/>
  <c r="I74"/>
  <c r="H31"/>
  <c r="I31"/>
  <c r="H35"/>
  <c r="I35"/>
  <c r="H39"/>
  <c r="I39"/>
  <c r="H43"/>
  <c r="I43"/>
  <c r="H47"/>
  <c r="I47"/>
  <c r="H51"/>
  <c r="I51"/>
  <c r="H55"/>
  <c r="I55"/>
  <c r="H26"/>
  <c r="I26"/>
  <c r="H30"/>
  <c r="I30"/>
  <c r="H34"/>
  <c r="I34"/>
  <c r="H38"/>
  <c r="I38"/>
  <c r="H42"/>
  <c r="I42"/>
  <c r="H46"/>
  <c r="I46"/>
  <c r="H50"/>
  <c r="I50"/>
  <c r="H54"/>
  <c r="I54"/>
  <c r="H58"/>
  <c r="I58"/>
  <c r="H61"/>
  <c r="I61"/>
  <c r="H65"/>
  <c r="I65"/>
  <c r="H69"/>
  <c r="I69"/>
  <c r="H62"/>
  <c r="I62"/>
  <c r="H66"/>
  <c r="I66"/>
  <c r="H70"/>
  <c r="I70"/>
  <c r="H27"/>
  <c r="I27"/>
  <c r="H25"/>
  <c r="I25"/>
  <c r="H29"/>
  <c r="I29"/>
  <c r="H33"/>
  <c r="I33"/>
  <c r="H37"/>
  <c r="I37"/>
  <c r="H41"/>
  <c r="I41"/>
  <c r="H45"/>
  <c r="I45"/>
  <c r="H49"/>
  <c r="I49"/>
  <c r="H53"/>
  <c r="I53"/>
  <c r="H57"/>
  <c r="I57"/>
  <c r="H28"/>
  <c r="I28"/>
  <c r="H32"/>
  <c r="I32"/>
  <c r="H36"/>
  <c r="I36"/>
  <c r="H40"/>
  <c r="I40"/>
  <c r="H44"/>
  <c r="I44"/>
  <c r="H48"/>
  <c r="I48"/>
  <c r="H52"/>
  <c r="I52"/>
  <c r="H56"/>
  <c r="I56"/>
  <c r="H59"/>
  <c r="I59"/>
  <c r="H63"/>
  <c r="I63"/>
  <c r="H67"/>
  <c r="I67"/>
  <c r="H71"/>
  <c r="I71"/>
  <c r="H60"/>
  <c r="I60"/>
  <c r="H64"/>
  <c r="I64"/>
  <c r="H68"/>
  <c r="I68"/>
  <c r="H72"/>
  <c r="I72"/>
  <c r="H24"/>
  <c r="G24" s="1"/>
  <c r="F24" s="1"/>
  <c r="H18"/>
  <c r="H19"/>
  <c r="H17"/>
  <c r="H23"/>
  <c r="I21"/>
  <c r="H21"/>
  <c r="G17"/>
  <c r="H20"/>
  <c r="H15"/>
  <c r="G15" s="1"/>
  <c r="H22"/>
  <c r="H16"/>
  <c r="H14"/>
  <c r="F17"/>
  <c r="F183" l="1"/>
  <c r="F185"/>
  <c r="F187"/>
  <c r="F189"/>
  <c r="F191"/>
  <c r="F193"/>
  <c r="F195"/>
  <c r="F197"/>
  <c r="F199"/>
  <c r="F201"/>
  <c r="F203"/>
  <c r="F205"/>
  <c r="F207"/>
  <c r="F209"/>
  <c r="F211"/>
  <c r="F213"/>
  <c r="F215"/>
  <c r="F217"/>
  <c r="F219"/>
  <c r="F221"/>
  <c r="F223"/>
  <c r="F225"/>
  <c r="F227"/>
  <c r="F229"/>
  <c r="F231"/>
  <c r="F233"/>
  <c r="F235"/>
  <c r="F237"/>
  <c r="F239"/>
  <c r="F241"/>
  <c r="F243"/>
  <c r="F245"/>
  <c r="F247"/>
  <c r="F249"/>
  <c r="F251"/>
  <c r="F253"/>
  <c r="F255"/>
  <c r="F257"/>
  <c r="F259"/>
  <c r="F261"/>
  <c r="F263"/>
  <c r="F265"/>
  <c r="F267"/>
  <c r="F269"/>
  <c r="F271"/>
  <c r="F273"/>
  <c r="F275"/>
  <c r="F277"/>
  <c r="F279"/>
  <c r="F281"/>
  <c r="F283"/>
  <c r="F285"/>
  <c r="F287"/>
  <c r="F289"/>
  <c r="F291"/>
  <c r="F293"/>
  <c r="F295"/>
  <c r="F297"/>
  <c r="F299"/>
  <c r="F301"/>
  <c r="F303"/>
  <c r="F305"/>
  <c r="G307"/>
  <c r="F307" s="1"/>
  <c r="G309"/>
  <c r="F309" s="1"/>
  <c r="G311"/>
  <c r="F311" s="1"/>
  <c r="G313"/>
  <c r="F313" s="1"/>
  <c r="G315"/>
  <c r="F315" s="1"/>
  <c r="G317"/>
  <c r="F317" s="1"/>
  <c r="G319"/>
  <c r="F319" s="1"/>
  <c r="G321"/>
  <c r="F321" s="1"/>
  <c r="G323"/>
  <c r="F323" s="1"/>
  <c r="G325"/>
  <c r="F325" s="1"/>
  <c r="G327"/>
  <c r="F327" s="1"/>
  <c r="G329"/>
  <c r="F329" s="1"/>
  <c r="G331"/>
  <c r="F331" s="1"/>
  <c r="G333"/>
  <c r="F333" s="1"/>
  <c r="G335"/>
  <c r="F335" s="1"/>
  <c r="G181"/>
  <c r="F181" s="1"/>
  <c r="G182"/>
  <c r="F182" s="1"/>
  <c r="G184"/>
  <c r="F184" s="1"/>
  <c r="G186"/>
  <c r="F186" s="1"/>
  <c r="G188"/>
  <c r="F188" s="1"/>
  <c r="G190"/>
  <c r="F190" s="1"/>
  <c r="G192"/>
  <c r="F192" s="1"/>
  <c r="G194"/>
  <c r="F194" s="1"/>
  <c r="G196"/>
  <c r="F196" s="1"/>
  <c r="G198"/>
  <c r="F198" s="1"/>
  <c r="G200"/>
  <c r="F200" s="1"/>
  <c r="G202"/>
  <c r="F202" s="1"/>
  <c r="G204"/>
  <c r="F204" s="1"/>
  <c r="G206"/>
  <c r="F206" s="1"/>
  <c r="G208"/>
  <c r="F208" s="1"/>
  <c r="G210"/>
  <c r="F210" s="1"/>
  <c r="G212"/>
  <c r="F212" s="1"/>
  <c r="G214"/>
  <c r="F214" s="1"/>
  <c r="G216"/>
  <c r="F216" s="1"/>
  <c r="G218"/>
  <c r="F218" s="1"/>
  <c r="G220"/>
  <c r="F220" s="1"/>
  <c r="G222"/>
  <c r="F222" s="1"/>
  <c r="G224"/>
  <c r="F224" s="1"/>
  <c r="G226"/>
  <c r="F226" s="1"/>
  <c r="G228"/>
  <c r="F228" s="1"/>
  <c r="G230"/>
  <c r="F230" s="1"/>
  <c r="G232"/>
  <c r="F232" s="1"/>
  <c r="G234"/>
  <c r="F234" s="1"/>
  <c r="G236"/>
  <c r="F236" s="1"/>
  <c r="G238"/>
  <c r="F238" s="1"/>
  <c r="G240"/>
  <c r="F240" s="1"/>
  <c r="G242"/>
  <c r="F242" s="1"/>
  <c r="G244"/>
  <c r="F244" s="1"/>
  <c r="G246"/>
  <c r="F246" s="1"/>
  <c r="G248"/>
  <c r="F248" s="1"/>
  <c r="G250"/>
  <c r="F250" s="1"/>
  <c r="G252"/>
  <c r="F252" s="1"/>
  <c r="G254"/>
  <c r="F254" s="1"/>
  <c r="G256"/>
  <c r="F256" s="1"/>
  <c r="G258"/>
  <c r="F258" s="1"/>
  <c r="G260"/>
  <c r="F260" s="1"/>
  <c r="G262"/>
  <c r="F262" s="1"/>
  <c r="G264"/>
  <c r="F264" s="1"/>
  <c r="G266"/>
  <c r="F266" s="1"/>
  <c r="G268"/>
  <c r="F268" s="1"/>
  <c r="G270"/>
  <c r="F270" s="1"/>
  <c r="G272"/>
  <c r="F272" s="1"/>
  <c r="G274"/>
  <c r="F274" s="1"/>
  <c r="G276"/>
  <c r="F276" s="1"/>
  <c r="G278"/>
  <c r="F278" s="1"/>
  <c r="G280"/>
  <c r="F280" s="1"/>
  <c r="G282"/>
  <c r="F282" s="1"/>
  <c r="G284"/>
  <c r="F284" s="1"/>
  <c r="G286"/>
  <c r="F286" s="1"/>
  <c r="G288"/>
  <c r="F288" s="1"/>
  <c r="G290"/>
  <c r="F290" s="1"/>
  <c r="G292"/>
  <c r="F292" s="1"/>
  <c r="G294"/>
  <c r="F294" s="1"/>
  <c r="G296"/>
  <c r="F296" s="1"/>
  <c r="G298"/>
  <c r="F298" s="1"/>
  <c r="G300"/>
  <c r="F300" s="1"/>
  <c r="G302"/>
  <c r="F302" s="1"/>
  <c r="G304"/>
  <c r="F304" s="1"/>
  <c r="G306"/>
  <c r="F306" s="1"/>
  <c r="G308"/>
  <c r="F308" s="1"/>
  <c r="G310"/>
  <c r="F310" s="1"/>
  <c r="G312"/>
  <c r="F312" s="1"/>
  <c r="G314"/>
  <c r="F314" s="1"/>
  <c r="G316"/>
  <c r="F316" s="1"/>
  <c r="G318"/>
  <c r="F318" s="1"/>
  <c r="G320"/>
  <c r="F320" s="1"/>
  <c r="G322"/>
  <c r="F322" s="1"/>
  <c r="G324"/>
  <c r="F324" s="1"/>
  <c r="G326"/>
  <c r="F326" s="1"/>
  <c r="G328"/>
  <c r="F328" s="1"/>
  <c r="G330"/>
  <c r="F330" s="1"/>
  <c r="G332"/>
  <c r="F332" s="1"/>
  <c r="G334"/>
  <c r="F334" s="1"/>
  <c r="G336"/>
  <c r="F336" s="1"/>
  <c r="G165"/>
  <c r="G161"/>
  <c r="G157"/>
  <c r="G153"/>
  <c r="G149"/>
  <c r="F177"/>
  <c r="F173"/>
  <c r="F169"/>
  <c r="F165"/>
  <c r="F161"/>
  <c r="F157"/>
  <c r="F153"/>
  <c r="F149"/>
  <c r="F179"/>
  <c r="G145"/>
  <c r="F145" s="1"/>
  <c r="G141"/>
  <c r="F141" s="1"/>
  <c r="G137"/>
  <c r="F137" s="1"/>
  <c r="G133"/>
  <c r="F133" s="1"/>
  <c r="G129"/>
  <c r="F129" s="1"/>
  <c r="G125"/>
  <c r="F125" s="1"/>
  <c r="G121"/>
  <c r="F121" s="1"/>
  <c r="G112"/>
  <c r="F112" s="1"/>
  <c r="G118"/>
  <c r="F118" s="1"/>
  <c r="G174"/>
  <c r="F174" s="1"/>
  <c r="G170"/>
  <c r="F170" s="1"/>
  <c r="G166"/>
  <c r="F166" s="1"/>
  <c r="G162"/>
  <c r="F162" s="1"/>
  <c r="G158"/>
  <c r="F158" s="1"/>
  <c r="G154"/>
  <c r="F154" s="1"/>
  <c r="G150"/>
  <c r="F150" s="1"/>
  <c r="G146"/>
  <c r="F146" s="1"/>
  <c r="G142"/>
  <c r="F142" s="1"/>
  <c r="G138"/>
  <c r="F138" s="1"/>
  <c r="G134"/>
  <c r="F134" s="1"/>
  <c r="G130"/>
  <c r="F130" s="1"/>
  <c r="G126"/>
  <c r="F126" s="1"/>
  <c r="G122"/>
  <c r="F122" s="1"/>
  <c r="G115"/>
  <c r="F115" s="1"/>
  <c r="G111"/>
  <c r="F111" s="1"/>
  <c r="G110"/>
  <c r="F110" s="1"/>
  <c r="G178"/>
  <c r="F178" s="1"/>
  <c r="G180"/>
  <c r="F180" s="1"/>
  <c r="G175"/>
  <c r="F175" s="1"/>
  <c r="G171"/>
  <c r="F171" s="1"/>
  <c r="G167"/>
  <c r="F167" s="1"/>
  <c r="G163"/>
  <c r="F163" s="1"/>
  <c r="G159"/>
  <c r="F159" s="1"/>
  <c r="G155"/>
  <c r="F155" s="1"/>
  <c r="G151"/>
  <c r="F151" s="1"/>
  <c r="G147"/>
  <c r="F147" s="1"/>
  <c r="G143"/>
  <c r="F143" s="1"/>
  <c r="G139"/>
  <c r="F139" s="1"/>
  <c r="G135"/>
  <c r="F135" s="1"/>
  <c r="G131"/>
  <c r="F131" s="1"/>
  <c r="G127"/>
  <c r="F127" s="1"/>
  <c r="G123"/>
  <c r="F123" s="1"/>
  <c r="G117"/>
  <c r="F117" s="1"/>
  <c r="G120"/>
  <c r="F120" s="1"/>
  <c r="G114"/>
  <c r="F114" s="1"/>
  <c r="G176"/>
  <c r="F176" s="1"/>
  <c r="G172"/>
  <c r="F172" s="1"/>
  <c r="G168"/>
  <c r="F168" s="1"/>
  <c r="G164"/>
  <c r="F164" s="1"/>
  <c r="G160"/>
  <c r="F160" s="1"/>
  <c r="G156"/>
  <c r="F156" s="1"/>
  <c r="G152"/>
  <c r="F152" s="1"/>
  <c r="G148"/>
  <c r="F148" s="1"/>
  <c r="G144"/>
  <c r="F144" s="1"/>
  <c r="G140"/>
  <c r="F140" s="1"/>
  <c r="G136"/>
  <c r="F136" s="1"/>
  <c r="G132"/>
  <c r="F132" s="1"/>
  <c r="G128"/>
  <c r="F128" s="1"/>
  <c r="G124"/>
  <c r="F124" s="1"/>
  <c r="G119"/>
  <c r="F119" s="1"/>
  <c r="G109"/>
  <c r="F109" s="1"/>
  <c r="G113"/>
  <c r="F113" s="1"/>
  <c r="G116"/>
  <c r="F116" s="1"/>
  <c r="G105"/>
  <c r="F105" s="1"/>
  <c r="G95"/>
  <c r="F95" s="1"/>
  <c r="G108"/>
  <c r="F108" s="1"/>
  <c r="G107"/>
  <c r="F107" s="1"/>
  <c r="G104"/>
  <c r="F104" s="1"/>
  <c r="G100"/>
  <c r="F100" s="1"/>
  <c r="G96"/>
  <c r="F96" s="1"/>
  <c r="G92"/>
  <c r="F92" s="1"/>
  <c r="G88"/>
  <c r="F88" s="1"/>
  <c r="G99"/>
  <c r="F99" s="1"/>
  <c r="G101"/>
  <c r="F101" s="1"/>
  <c r="G91"/>
  <c r="F91" s="1"/>
  <c r="G106"/>
  <c r="F106" s="1"/>
  <c r="G103"/>
  <c r="F103" s="1"/>
  <c r="G102"/>
  <c r="F102" s="1"/>
  <c r="G98"/>
  <c r="F98" s="1"/>
  <c r="G94"/>
  <c r="F94" s="1"/>
  <c r="G90"/>
  <c r="F90" s="1"/>
  <c r="G74"/>
  <c r="F74" s="1"/>
  <c r="G73"/>
  <c r="G82"/>
  <c r="F82" s="1"/>
  <c r="G78"/>
  <c r="F78" s="1"/>
  <c r="G81"/>
  <c r="F81" s="1"/>
  <c r="G77"/>
  <c r="F77" s="1"/>
  <c r="G85"/>
  <c r="F85" s="1"/>
  <c r="G84"/>
  <c r="F84" s="1"/>
  <c r="G80"/>
  <c r="F80" s="1"/>
  <c r="G76"/>
  <c r="F76" s="1"/>
  <c r="G83"/>
  <c r="F83" s="1"/>
  <c r="G79"/>
  <c r="F79" s="1"/>
  <c r="G75"/>
  <c r="F75" s="1"/>
  <c r="G72"/>
  <c r="F72" s="1"/>
  <c r="G68"/>
  <c r="G64"/>
  <c r="F64" s="1"/>
  <c r="G60"/>
  <c r="F60" s="1"/>
  <c r="G71"/>
  <c r="F71" s="1"/>
  <c r="G67"/>
  <c r="G63"/>
  <c r="F63" s="1"/>
  <c r="G59"/>
  <c r="F59" s="1"/>
  <c r="G56"/>
  <c r="F56" s="1"/>
  <c r="G52"/>
  <c r="G48"/>
  <c r="F48" s="1"/>
  <c r="G44"/>
  <c r="F44" s="1"/>
  <c r="G40"/>
  <c r="F40" s="1"/>
  <c r="G36"/>
  <c r="G32"/>
  <c r="F32" s="1"/>
  <c r="G28"/>
  <c r="F28" s="1"/>
  <c r="G57"/>
  <c r="F57" s="1"/>
  <c r="G53"/>
  <c r="G49"/>
  <c r="F49" s="1"/>
  <c r="G45"/>
  <c r="F45" s="1"/>
  <c r="G41"/>
  <c r="F41" s="1"/>
  <c r="G37"/>
  <c r="G33"/>
  <c r="F33" s="1"/>
  <c r="G29"/>
  <c r="F29" s="1"/>
  <c r="G25"/>
  <c r="F25" s="1"/>
  <c r="G27"/>
  <c r="G70"/>
  <c r="G66"/>
  <c r="G62"/>
  <c r="F62" s="1"/>
  <c r="G69"/>
  <c r="F69" s="1"/>
  <c r="G65"/>
  <c r="F65" s="1"/>
  <c r="G61"/>
  <c r="G58"/>
  <c r="F58" s="1"/>
  <c r="G54"/>
  <c r="F54" s="1"/>
  <c r="G50"/>
  <c r="F50" s="1"/>
  <c r="G46"/>
  <c r="G42"/>
  <c r="G38"/>
  <c r="F38" s="1"/>
  <c r="G34"/>
  <c r="F34" s="1"/>
  <c r="G30"/>
  <c r="G26"/>
  <c r="F26" s="1"/>
  <c r="G55"/>
  <c r="F55" s="1"/>
  <c r="G51"/>
  <c r="F51" s="1"/>
  <c r="G47"/>
  <c r="F47" s="1"/>
  <c r="G43"/>
  <c r="F43" s="1"/>
  <c r="G39"/>
  <c r="F39" s="1"/>
  <c r="G35"/>
  <c r="F35" s="1"/>
  <c r="G31"/>
  <c r="F31" s="1"/>
  <c r="F73"/>
  <c r="F68"/>
  <c r="F67"/>
  <c r="F52"/>
  <c r="F36"/>
  <c r="F53"/>
  <c r="F37"/>
  <c r="F27"/>
  <c r="F70"/>
  <c r="F66"/>
  <c r="F61"/>
  <c r="F46"/>
  <c r="F42"/>
  <c r="F30"/>
  <c r="G20"/>
  <c r="G21"/>
  <c r="G18"/>
  <c r="G19"/>
  <c r="G16"/>
  <c r="G22"/>
  <c r="G23"/>
  <c r="F14"/>
  <c r="I8" l="1"/>
  <c r="F22"/>
  <c r="F16"/>
  <c r="F18"/>
  <c r="F20"/>
  <c r="F23"/>
  <c r="F15"/>
  <c r="F19"/>
  <c r="F21"/>
</calcChain>
</file>

<file path=xl/sharedStrings.xml><?xml version="1.0" encoding="utf-8"?>
<sst xmlns="http://schemas.openxmlformats.org/spreadsheetml/2006/main" count="44" uniqueCount="44">
  <si>
    <t>Perioada de graţie (luni)</t>
  </si>
  <si>
    <t>Rata dobânzii</t>
  </si>
  <si>
    <t>Luna</t>
  </si>
  <si>
    <t>Anuitate</t>
  </si>
  <si>
    <t>Dobânda</t>
  </si>
  <si>
    <t>Rata de rambursat</t>
  </si>
  <si>
    <t>Sold credit</t>
  </si>
  <si>
    <t>rata de rambursat</t>
  </si>
  <si>
    <t>AN 1</t>
  </si>
  <si>
    <t>AN 2</t>
  </si>
  <si>
    <t>AN 3</t>
  </si>
  <si>
    <t>AN 4</t>
  </si>
  <si>
    <t>AN 5</t>
  </si>
  <si>
    <t>Valoarea împrumutului (lei):</t>
  </si>
  <si>
    <t>Durata creditului (ani):</t>
  </si>
  <si>
    <t>AN 6</t>
  </si>
  <si>
    <t>CREDITUL CONTRACTAT</t>
  </si>
  <si>
    <t>SUMARUL CREDITULUI</t>
  </si>
  <si>
    <t>Dobânda totală plătită:</t>
  </si>
  <si>
    <t>AN 7</t>
  </si>
  <si>
    <t>AN 8</t>
  </si>
  <si>
    <t>AN 9</t>
  </si>
  <si>
    <t>AN 10</t>
  </si>
  <si>
    <t>AN 11</t>
  </si>
  <si>
    <t>AN 12</t>
  </si>
  <si>
    <t>AN 13</t>
  </si>
  <si>
    <t>AN 14</t>
  </si>
  <si>
    <t>AN 15</t>
  </si>
  <si>
    <t>AN 16</t>
  </si>
  <si>
    <t>AN 17</t>
  </si>
  <si>
    <t>AN 18</t>
  </si>
  <si>
    <t>AN 19</t>
  </si>
  <si>
    <t>AN 20</t>
  </si>
  <si>
    <t>AN 21</t>
  </si>
  <si>
    <t>AN 22</t>
  </si>
  <si>
    <t>AN 23</t>
  </si>
  <si>
    <t>AN 24</t>
  </si>
  <si>
    <t>AN 25</t>
  </si>
  <si>
    <t>AN 26</t>
  </si>
  <si>
    <t>AN 27</t>
  </si>
  <si>
    <t>AN 28</t>
  </si>
  <si>
    <t>AN 29</t>
  </si>
  <si>
    <t>AN 30</t>
  </si>
  <si>
    <t>ANUL</t>
  </si>
</sst>
</file>

<file path=xl/styles.xml><?xml version="1.0" encoding="utf-8"?>
<styleSheet xmlns="http://schemas.openxmlformats.org/spreadsheetml/2006/main">
  <numFmts count="2">
    <numFmt numFmtId="164" formatCode="m\/yy"/>
    <numFmt numFmtId="165" formatCode="_-[$RON]\ * #,##0.00_-;\-[$RON]\ * #,##0.00_-;_-[$RON]\ * &quot;-&quot;??_-;_-@_-"/>
  </numFmts>
  <fonts count="28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21"/>
      <name val="Arial CE"/>
      <family val="2"/>
      <charset val="238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41"/>
      </patternFill>
    </fill>
    <fill>
      <patternFill patternType="solid">
        <fgColor theme="0" tint="-0.34998626667073579"/>
        <bgColor indexed="31"/>
      </patternFill>
    </fill>
  </fills>
  <borders count="3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8">
    <xf numFmtId="0" fontId="0" fillId="0" borderId="0"/>
    <xf numFmtId="0" fontId="5" fillId="5" borderId="0" applyNumberFormat="0" applyBorder="0" applyAlignment="0" applyProtection="0"/>
    <xf numFmtId="0" fontId="6" fillId="3" borderId="13" applyNumberFormat="0" applyAlignment="0" applyProtection="0"/>
    <xf numFmtId="0" fontId="7" fillId="6" borderId="0" applyBorder="0">
      <alignment horizontal="center" vertical="center"/>
    </xf>
    <xf numFmtId="0" fontId="1" fillId="0" borderId="14" applyNumberFormat="0" applyFill="0" applyAlignment="0" applyProtection="0"/>
    <xf numFmtId="0" fontId="8" fillId="0" borderId="0" applyFill="0" applyBorder="0">
      <alignment horizontal="justify" vertical="top" wrapText="1"/>
    </xf>
    <xf numFmtId="0" fontId="9" fillId="0" borderId="15" applyNumberFormat="0" applyFill="0" applyAlignment="0" applyProtection="0"/>
    <xf numFmtId="164" fontId="1" fillId="0" borderId="0" applyFill="0" applyBorder="0" applyAlignment="0" applyProtection="0"/>
    <xf numFmtId="0" fontId="10" fillId="0" borderId="0" applyNumberFormat="0" applyFill="0">
      <alignment horizontal="left" vertical="center" wrapText="1"/>
    </xf>
    <xf numFmtId="0" fontId="11" fillId="7" borderId="0" applyNumberFormat="0" applyBorder="0" applyAlignment="0" applyProtection="0"/>
    <xf numFmtId="0" fontId="12" fillId="3" borderId="16" applyNumberFormat="0" applyAlignment="0" applyProtection="0"/>
    <xf numFmtId="0" fontId="8" fillId="4" borderId="0" applyNumberFormat="0" applyBorder="0">
      <protection locked="0"/>
    </xf>
    <xf numFmtId="0" fontId="13" fillId="8" borderId="13" applyNumberFormat="0" applyAlignment="0" applyProtection="0"/>
    <xf numFmtId="4" fontId="4" fillId="2" borderId="14">
      <alignment horizontal="right" vertical="center"/>
    </xf>
    <xf numFmtId="0" fontId="14" fillId="9" borderId="0" applyNumberFormat="0" applyBorder="0" applyAlignment="0" applyProtection="0"/>
    <xf numFmtId="0" fontId="15" fillId="2" borderId="0" applyBorder="0">
      <alignment horizontal="left" vertical="top"/>
    </xf>
    <xf numFmtId="0" fontId="1" fillId="10" borderId="17" applyNumberFormat="0" applyAlignment="0" applyProtection="0"/>
    <xf numFmtId="0" fontId="16" fillId="0" borderId="0" applyNumberFormat="0" applyFill="0" applyBorder="0" applyAlignment="0">
      <protection locked="0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>
      <alignment horizontal="left" vertical="center"/>
    </xf>
    <xf numFmtId="0" fontId="25" fillId="11" borderId="21" applyNumberFormat="0" applyAlignment="0" applyProtection="0"/>
  </cellStyleXfs>
  <cellXfs count="42">
    <xf numFmtId="0" fontId="0" fillId="0" borderId="0" xfId="0"/>
    <xf numFmtId="0" fontId="2" fillId="12" borderId="0" xfId="0" applyFont="1" applyFill="1" applyBorder="1" applyAlignment="1">
      <alignment vertical="center" wrapText="1"/>
    </xf>
    <xf numFmtId="0" fontId="0" fillId="13" borderId="0" xfId="0" applyFill="1"/>
    <xf numFmtId="0" fontId="0" fillId="12" borderId="0" xfId="0" applyFill="1"/>
    <xf numFmtId="2" fontId="0" fillId="13" borderId="0" xfId="0" applyNumberFormat="1" applyFill="1"/>
    <xf numFmtId="0" fontId="4" fillId="12" borderId="5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/>
    </xf>
    <xf numFmtId="4" fontId="0" fillId="12" borderId="11" xfId="0" applyNumberFormat="1" applyFill="1" applyBorder="1" applyAlignment="1">
      <alignment horizontal="right" vertical="center"/>
    </xf>
    <xf numFmtId="4" fontId="0" fillId="12" borderId="5" xfId="0" applyNumberFormat="1" applyFill="1" applyBorder="1" applyAlignment="1">
      <alignment horizontal="right" vertical="center"/>
    </xf>
    <xf numFmtId="4" fontId="0" fillId="12" borderId="4" xfId="0" applyNumberFormat="1" applyFill="1" applyBorder="1" applyAlignment="1">
      <alignment horizontal="right" vertical="center"/>
    </xf>
    <xf numFmtId="4" fontId="0" fillId="13" borderId="0" xfId="0" applyNumberFormat="1" applyFill="1"/>
    <xf numFmtId="0" fontId="0" fillId="12" borderId="3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4" fontId="0" fillId="12" borderId="7" xfId="0" applyNumberFormat="1" applyFill="1" applyBorder="1" applyAlignment="1">
      <alignment horizontal="right" vertical="center"/>
    </xf>
    <xf numFmtId="4" fontId="0" fillId="12" borderId="8" xfId="0" applyNumberFormat="1" applyFill="1" applyBorder="1" applyAlignment="1">
      <alignment horizontal="right" vertical="center"/>
    </xf>
    <xf numFmtId="4" fontId="0" fillId="12" borderId="2" xfId="0" applyNumberFormat="1" applyFill="1" applyBorder="1" applyAlignment="1">
      <alignment horizontal="right" vertical="center"/>
    </xf>
    <xf numFmtId="0" fontId="3" fillId="13" borderId="0" xfId="0" applyFont="1" applyFill="1" applyBorder="1" applyAlignment="1">
      <alignment horizontal="center" vertical="center" wrapText="1"/>
    </xf>
    <xf numFmtId="0" fontId="27" fillId="15" borderId="9" xfId="0" applyFont="1" applyFill="1" applyBorder="1" applyAlignment="1">
      <alignment horizontal="center" vertical="center" wrapText="1"/>
    </xf>
    <xf numFmtId="0" fontId="27" fillId="15" borderId="10" xfId="0" applyFont="1" applyFill="1" applyBorder="1" applyAlignment="1">
      <alignment horizontal="center" vertical="center" wrapText="1"/>
    </xf>
    <xf numFmtId="0" fontId="27" fillId="16" borderId="25" xfId="0" applyFont="1" applyFill="1" applyBorder="1" applyAlignment="1">
      <alignment horizontal="center"/>
    </xf>
    <xf numFmtId="0" fontId="27" fillId="16" borderId="24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vertical="center" wrapText="1"/>
    </xf>
    <xf numFmtId="165" fontId="4" fillId="14" borderId="12" xfId="0" applyNumberFormat="1" applyFont="1" applyFill="1" applyBorder="1" applyProtection="1">
      <protection locked="0"/>
    </xf>
    <xf numFmtId="0" fontId="0" fillId="12" borderId="0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4" fillId="13" borderId="27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/>
    </xf>
    <xf numFmtId="0" fontId="4" fillId="13" borderId="29" xfId="0" applyFont="1" applyFill="1" applyBorder="1" applyAlignment="1">
      <alignment horizontal="center" vertical="center"/>
    </xf>
    <xf numFmtId="0" fontId="27" fillId="15" borderId="3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/>
    <xf numFmtId="0" fontId="26" fillId="15" borderId="32" xfId="0" applyFont="1" applyFill="1" applyBorder="1" applyAlignment="1">
      <alignment horizontal="left" vertical="center"/>
    </xf>
    <xf numFmtId="1" fontId="4" fillId="14" borderId="33" xfId="0" applyNumberFormat="1" applyFont="1" applyFill="1" applyBorder="1" applyProtection="1">
      <protection locked="0"/>
    </xf>
    <xf numFmtId="0" fontId="27" fillId="16" borderId="31" xfId="0" applyFont="1" applyFill="1" applyBorder="1" applyAlignment="1">
      <alignment horizontal="center"/>
    </xf>
    <xf numFmtId="0" fontId="26" fillId="15" borderId="31" xfId="0" applyFont="1" applyFill="1" applyBorder="1" applyAlignment="1">
      <alignment horizontal="center" vertical="center"/>
    </xf>
    <xf numFmtId="0" fontId="26" fillId="15" borderId="35" xfId="0" applyFont="1" applyFill="1" applyBorder="1" applyAlignment="1">
      <alignment horizontal="center" vertical="center"/>
    </xf>
    <xf numFmtId="0" fontId="27" fillId="16" borderId="36" xfId="0" applyFont="1" applyFill="1" applyBorder="1" applyAlignment="1">
      <alignment horizontal="center"/>
    </xf>
    <xf numFmtId="165" fontId="4" fillId="17" borderId="34" xfId="0" applyNumberFormat="1" applyFont="1" applyFill="1" applyBorder="1" applyProtection="1">
      <protection locked="0"/>
    </xf>
    <xf numFmtId="1" fontId="4" fillId="17" borderId="34" xfId="0" applyNumberFormat="1" applyFont="1" applyFill="1" applyBorder="1" applyProtection="1">
      <protection locked="0"/>
    </xf>
    <xf numFmtId="10" fontId="4" fillId="17" borderId="34" xfId="0" applyNumberFormat="1" applyFont="1" applyFill="1" applyBorder="1" applyProtection="1">
      <protection locked="0"/>
    </xf>
  </cellXfs>
  <cellStyles count="28">
    <cellStyle name="Bun" xfId="1"/>
    <cellStyle name="Calcul" xfId="2"/>
    <cellStyle name="cap tabel" xfId="3"/>
    <cellStyle name="caseta" xfId="4"/>
    <cellStyle name="Category" xfId="5"/>
    <cellStyle name="Celulă legată" xfId="6"/>
    <cellStyle name="Date" xfId="7"/>
    <cellStyle name="Domiu" xfId="8"/>
    <cellStyle name="Eronat" xfId="9"/>
    <cellStyle name="Ieșire" xfId="10"/>
    <cellStyle name="insert mic" xfId="11"/>
    <cellStyle name="Intrare" xfId="12"/>
    <cellStyle name="needitabil" xfId="13"/>
    <cellStyle name="Neutru" xfId="14"/>
    <cellStyle name="Normal" xfId="0" builtinId="0"/>
    <cellStyle name="Normal3.1" xfId="15"/>
    <cellStyle name="Notă" xfId="16"/>
    <cellStyle name="Saisie" xfId="17"/>
    <cellStyle name="Text avertisment" xfId="18"/>
    <cellStyle name="Text explicativ" xfId="19"/>
    <cellStyle name="Titlu" xfId="20"/>
    <cellStyle name="Titlu 1" xfId="21"/>
    <cellStyle name="Titlu 2" xfId="22"/>
    <cellStyle name="Titlu 3" xfId="23"/>
    <cellStyle name="Titlu 4" xfId="24"/>
    <cellStyle name="Titlu_Model Analiza Economica" xfId="25"/>
    <cellStyle name="Ttilu" xfId="26"/>
    <cellStyle name="Verificare celulă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9"/>
  <sheetViews>
    <sheetView tabSelected="1" topLeftCell="C1" zoomScale="145" zoomScaleNormal="85" workbookViewId="0">
      <selection activeCell="E3" sqref="E3"/>
    </sheetView>
  </sheetViews>
  <sheetFormatPr defaultColWidth="0" defaultRowHeight="0" customHeight="1" zeroHeight="1"/>
  <cols>
    <col min="1" max="1" width="4.140625" style="3" hidden="1" customWidth="1"/>
    <col min="2" max="2" width="19" style="3" hidden="1" customWidth="1"/>
    <col min="3" max="4" width="12.85546875" style="3" customWidth="1"/>
    <col min="5" max="5" width="13.28515625" style="3" customWidth="1"/>
    <col min="6" max="6" width="14.42578125" style="3" customWidth="1"/>
    <col min="7" max="7" width="16.42578125" style="3" bestFit="1" customWidth="1"/>
    <col min="8" max="8" width="21.85546875" style="3" bestFit="1" customWidth="1"/>
    <col min="9" max="9" width="15.28515625" style="3" bestFit="1" customWidth="1"/>
    <col min="10" max="10" width="16" style="3" customWidth="1"/>
    <col min="11" max="11" width="10.85546875" style="3" hidden="1" customWidth="1"/>
    <col min="12" max="12" width="12.85546875" style="3" hidden="1" customWidth="1"/>
    <col min="13" max="13" width="9.42578125" style="3" customWidth="1"/>
    <col min="14" max="16" width="14.7109375" style="3" hidden="1"/>
    <col min="17" max="18" width="1.140625" style="3" hidden="1"/>
    <col min="19" max="16384" width="9.140625" style="3" hidden="1"/>
  </cols>
  <sheetData>
    <row r="1" spans="1:18" ht="12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.75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</row>
    <row r="3" spans="1:18" ht="13.5" customHeigh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2"/>
      <c r="Q3" s="2"/>
      <c r="R3" s="2"/>
    </row>
    <row r="4" spans="1:18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2.75" customHeight="1">
      <c r="A5" s="2"/>
      <c r="B5" s="2"/>
      <c r="C5" s="21"/>
      <c r="D5" s="16"/>
      <c r="E5" s="22"/>
      <c r="F5" s="2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3.5" customHeight="1" thickBot="1">
      <c r="A6" s="2"/>
      <c r="B6" s="2"/>
      <c r="C6" s="21"/>
      <c r="D6" s="16"/>
      <c r="E6" s="22"/>
      <c r="F6" s="2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3.5" thickBot="1">
      <c r="A7" s="2"/>
      <c r="B7" s="2"/>
      <c r="C7" s="2"/>
      <c r="D7" s="35" t="s">
        <v>16</v>
      </c>
      <c r="E7" s="35"/>
      <c r="F7" s="35"/>
      <c r="G7" s="38"/>
      <c r="H7" s="20" t="s">
        <v>17</v>
      </c>
      <c r="I7" s="19"/>
      <c r="J7" s="2"/>
      <c r="K7" s="2"/>
      <c r="L7" s="2"/>
      <c r="M7" s="2"/>
      <c r="N7" s="2"/>
      <c r="O7" s="2"/>
      <c r="P7" s="2"/>
      <c r="Q7" s="2"/>
      <c r="R7" s="2"/>
    </row>
    <row r="8" spans="1:18" ht="13.5" thickBot="1">
      <c r="A8" s="2"/>
      <c r="B8" s="2"/>
      <c r="C8" s="2"/>
      <c r="D8" s="36" t="s">
        <v>13</v>
      </c>
      <c r="E8" s="36"/>
      <c r="F8" s="37"/>
      <c r="G8" s="39">
        <v>100000</v>
      </c>
      <c r="H8" s="32" t="s">
        <v>18</v>
      </c>
      <c r="I8" s="23">
        <f>SUM(G14:G3180)</f>
        <v>15570.512820512826</v>
      </c>
      <c r="J8" s="2"/>
      <c r="K8" s="2"/>
      <c r="L8" s="2"/>
      <c r="M8" s="2"/>
      <c r="N8" s="2"/>
      <c r="O8" s="2"/>
      <c r="P8" s="2"/>
      <c r="Q8" s="2"/>
      <c r="R8" s="2"/>
    </row>
    <row r="9" spans="1:18" ht="12.75">
      <c r="A9" s="2"/>
      <c r="B9" s="2"/>
      <c r="C9" s="2"/>
      <c r="D9" s="36" t="s">
        <v>14</v>
      </c>
      <c r="E9" s="36"/>
      <c r="F9" s="37"/>
      <c r="G9" s="40">
        <v>7</v>
      </c>
      <c r="H9" s="4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>
      <c r="A10" s="2"/>
      <c r="B10" s="2"/>
      <c r="C10" s="2"/>
      <c r="D10" s="36" t="s">
        <v>0</v>
      </c>
      <c r="E10" s="36"/>
      <c r="F10" s="37"/>
      <c r="G10" s="40">
        <v>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Bot="1">
      <c r="A11" s="2"/>
      <c r="B11" s="2"/>
      <c r="C11" s="2"/>
      <c r="D11" s="36" t="s">
        <v>1</v>
      </c>
      <c r="E11" s="36"/>
      <c r="F11" s="37"/>
      <c r="G11" s="41">
        <v>4.2000000000000003E-2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3.5" hidden="1" customHeight="1" thickBot="1">
      <c r="A12" s="2"/>
      <c r="B12" s="2"/>
      <c r="C12" s="2"/>
      <c r="D12" s="2"/>
      <c r="E12" s="33"/>
      <c r="F12" s="3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6.25" thickBot="1">
      <c r="A13" s="2"/>
      <c r="B13" s="2"/>
      <c r="C13" s="2"/>
      <c r="D13" s="31" t="s">
        <v>43</v>
      </c>
      <c r="E13" s="31" t="s">
        <v>2</v>
      </c>
      <c r="F13" s="17" t="s">
        <v>3</v>
      </c>
      <c r="G13" s="17" t="s">
        <v>4</v>
      </c>
      <c r="H13" s="17" t="s">
        <v>5</v>
      </c>
      <c r="I13" s="18" t="s">
        <v>6</v>
      </c>
      <c r="J13" s="2"/>
      <c r="K13" s="5" t="s">
        <v>7</v>
      </c>
      <c r="L13" s="5"/>
      <c r="P13" s="2"/>
      <c r="Q13" s="2"/>
      <c r="R13" s="2"/>
    </row>
    <row r="14" spans="1:18" ht="12.75" customHeight="1">
      <c r="A14" s="2"/>
      <c r="B14" s="2"/>
      <c r="C14" s="2"/>
      <c r="D14" s="28" t="s">
        <v>8</v>
      </c>
      <c r="E14" s="25">
        <v>1</v>
      </c>
      <c r="F14" s="7">
        <f t="shared" ref="F14:F77" si="0">G14+H14</f>
        <v>350</v>
      </c>
      <c r="G14" s="7">
        <f>IF(I14=0,0,G8*$G$11/12)</f>
        <v>350</v>
      </c>
      <c r="H14" s="8">
        <f>IF(I14=0,0,IF(OR(ROW(H14)-13&lt;=$G$10,L14&gt;$G$8),0,$G$8/($G$9*12-$G$10)))</f>
        <v>0</v>
      </c>
      <c r="I14" s="9">
        <f>IF(E14&lt;$F$12,0,IF(ROW(H14)-13-$F$12&gt;=$G$9*12,0,$G$8-L14))</f>
        <v>100000</v>
      </c>
      <c r="J14" s="10"/>
      <c r="K14" s="8">
        <f>IF(E14&lt;$F$12,0,IF(ROW(K14)-13-$F$12&lt;$G$10,0,$G$8/($G$9*12-$G$10)))</f>
        <v>0</v>
      </c>
      <c r="L14" s="8">
        <f>SUM($K$14:K14)</f>
        <v>0</v>
      </c>
      <c r="P14" s="2"/>
      <c r="Q14" s="2"/>
      <c r="R14" s="2"/>
    </row>
    <row r="15" spans="1:18" ht="13.5" customHeight="1">
      <c r="A15" s="2"/>
      <c r="B15" s="2"/>
      <c r="C15" s="2"/>
      <c r="D15" s="29"/>
      <c r="E15" s="26">
        <v>2</v>
      </c>
      <c r="F15" s="8">
        <f t="shared" si="0"/>
        <v>350</v>
      </c>
      <c r="G15" s="8">
        <f>IF(I15=0,0,(H15+I15)*$G$11/12)</f>
        <v>350</v>
      </c>
      <c r="H15" s="8">
        <f>IF(K15=0,0,IF(OR(ROW(H15)-13&lt;=$G$10,L15&gt;$G$8),0,$G$8/($G$9*12-$G$10)))</f>
        <v>0</v>
      </c>
      <c r="I15" s="9">
        <f>IF(E15&lt;$F$12,0,IF(ROW(H15)-13-$F$12&gt;=$G$9*12,0,$G$8-L15))</f>
        <v>100000</v>
      </c>
      <c r="J15" s="10"/>
      <c r="K15" s="8">
        <f>IF(E15&lt;$F$12,0,IF(ROW(K15)-13-$F$12&lt;$G$10,0,$G$8/($G$9*12-$G$10)))</f>
        <v>0</v>
      </c>
      <c r="L15" s="8">
        <f>SUM($K$14:K15)</f>
        <v>0</v>
      </c>
      <c r="P15" s="2"/>
      <c r="Q15" s="2"/>
      <c r="R15" s="2"/>
    </row>
    <row r="16" spans="1:18" ht="13.5" customHeight="1">
      <c r="A16" s="2"/>
      <c r="B16" s="2"/>
      <c r="C16" s="2"/>
      <c r="D16" s="29"/>
      <c r="E16" s="26">
        <v>3</v>
      </c>
      <c r="F16" s="8">
        <f t="shared" si="0"/>
        <v>350</v>
      </c>
      <c r="G16" s="8">
        <f>IF(I16=0,0,(H16+I16)*$G$11/12)</f>
        <v>350</v>
      </c>
      <c r="H16" s="8">
        <f>IF(K16=0,0,IF(OR(ROW(H16)-13&lt;=$G$10,L16&gt;$G$8),0,$G$8/($G$9*12-$G$10)))</f>
        <v>0</v>
      </c>
      <c r="I16" s="9">
        <f>IF(E16&lt;$F$12,0,IF(ROW(H16)-13-$F$12&gt;=$G$9*12,0,$G$8-L16))</f>
        <v>100000</v>
      </c>
      <c r="J16" s="10"/>
      <c r="K16" s="8">
        <f>IF(E16&lt;$F$12,0,IF(ROW(K16)-13-$F$12&lt;$G$10,0,$G$8/($G$9*12-$G$10)))</f>
        <v>0</v>
      </c>
      <c r="L16" s="8">
        <f>SUM($K$14:K16)</f>
        <v>0</v>
      </c>
      <c r="P16" s="2"/>
      <c r="Q16" s="2"/>
      <c r="R16" s="2"/>
    </row>
    <row r="17" spans="1:18" ht="13.5" customHeight="1">
      <c r="A17" s="2"/>
      <c r="B17" s="2"/>
      <c r="C17" s="2"/>
      <c r="D17" s="29"/>
      <c r="E17" s="26">
        <v>4</v>
      </c>
      <c r="F17" s="8">
        <f t="shared" si="0"/>
        <v>350</v>
      </c>
      <c r="G17" s="8">
        <f>IF(I17=0,0,(H17+I17)*$G$11/12)</f>
        <v>350</v>
      </c>
      <c r="H17" s="8">
        <f>IF(K17=0,0,IF(OR(ROW(H17)-13&lt;=$G$10,L17&gt;$G$8),0,$G$8/($G$9*12-$G$10)))</f>
        <v>0</v>
      </c>
      <c r="I17" s="9">
        <f>IF(E17&lt;$F$12,0,IF(ROW(H17)-13-$F$12&gt;=$G$9*12,0,$G$8-L17))</f>
        <v>100000</v>
      </c>
      <c r="J17" s="10"/>
      <c r="K17" s="8">
        <f>IF(E17&lt;$F$12,0,IF(ROW(K17)-13-$F$12&lt;$G$10,0,$G$8/($G$9*12-$G$10)))</f>
        <v>0</v>
      </c>
      <c r="L17" s="8">
        <f>SUM($K$14:K17)</f>
        <v>0</v>
      </c>
      <c r="P17" s="2"/>
      <c r="Q17" s="2"/>
      <c r="R17" s="2"/>
    </row>
    <row r="18" spans="1:18" ht="13.5" customHeight="1">
      <c r="A18" s="2"/>
      <c r="B18" s="2"/>
      <c r="C18" s="2"/>
      <c r="D18" s="29"/>
      <c r="E18" s="26">
        <v>5</v>
      </c>
      <c r="F18" s="8">
        <f t="shared" si="0"/>
        <v>350</v>
      </c>
      <c r="G18" s="8">
        <f>IF(I18=0,0,(H18+I18)*$G$11/12)</f>
        <v>350</v>
      </c>
      <c r="H18" s="8">
        <f>IF(K18=0,0,IF(OR(ROW(H18)-13&lt;=$G$10,L18&gt;$G$8),0,$G$8/($G$9*12-$G$10)))</f>
        <v>0</v>
      </c>
      <c r="I18" s="9">
        <f>IF(E18&lt;$F$12,0,IF(ROW(H18)-13-$F$12&gt;=$G$9*12,0,$G$8-L18))</f>
        <v>100000</v>
      </c>
      <c r="J18" s="10"/>
      <c r="K18" s="8">
        <f>IF(E18&lt;$F$12,0,IF(ROW(K18)-13-$F$12&lt;$G$10,0,$G$8/($G$9*12-$G$10)))</f>
        <v>0</v>
      </c>
      <c r="L18" s="8">
        <f>SUM($K$14:K18)</f>
        <v>0</v>
      </c>
      <c r="M18" s="10"/>
      <c r="N18" s="2"/>
      <c r="O18" s="2"/>
      <c r="P18" s="2"/>
      <c r="Q18" s="2"/>
      <c r="R18" s="2"/>
    </row>
    <row r="19" spans="1:18" ht="13.5" customHeight="1">
      <c r="A19" s="2"/>
      <c r="B19" s="2"/>
      <c r="C19" s="2"/>
      <c r="D19" s="29"/>
      <c r="E19" s="26">
        <v>6</v>
      </c>
      <c r="F19" s="8">
        <f t="shared" si="0"/>
        <v>345.51282051282055</v>
      </c>
      <c r="G19" s="8">
        <f>IF(I19=0,0,(H19+I19)*$G$11/12)</f>
        <v>345.51282051282055</v>
      </c>
      <c r="H19" s="8">
        <f>IF(K19=0,0,IF(OR(ROW(H19)-13&lt;=$G$10,L19&gt;$G$8),0,$G$8/($G$9*12-$G$10)))</f>
        <v>0</v>
      </c>
      <c r="I19" s="9">
        <f>IF(E19&lt;$F$12,0,IF(ROW(H19)-13-$F$12&gt;=$G$9*12,0,$G$8-L19))</f>
        <v>98717.948717948719</v>
      </c>
      <c r="J19" s="10"/>
      <c r="K19" s="8">
        <f>IF(E19&lt;$F$12,0,IF(ROW(K19)-13-$F$12&lt;$G$10,0,$G$8/($G$9*12-$G$10)))</f>
        <v>1282.051282051282</v>
      </c>
      <c r="L19" s="8">
        <f>SUM($K$14:K19)</f>
        <v>1282.051282051282</v>
      </c>
      <c r="M19" s="10"/>
      <c r="N19" s="2"/>
      <c r="O19" s="2"/>
      <c r="P19" s="2"/>
      <c r="Q19" s="2"/>
      <c r="R19" s="2"/>
    </row>
    <row r="20" spans="1:18" ht="13.5" customHeight="1">
      <c r="A20" s="2"/>
      <c r="B20" s="2"/>
      <c r="C20" s="2"/>
      <c r="D20" s="29"/>
      <c r="E20" s="26">
        <v>7</v>
      </c>
      <c r="F20" s="8">
        <f t="shared" si="0"/>
        <v>1627.5641025641025</v>
      </c>
      <c r="G20" s="8">
        <f>IF(I20=0,0,(H20+I20)*$G$11/12)</f>
        <v>345.51282051282055</v>
      </c>
      <c r="H20" s="8">
        <f>IF(K20=0,0,IF(OR(ROW(H20)-13&lt;=$G$10,L20&gt;$G$8),0,$G$8/($G$9*12-$G$10)))</f>
        <v>1282.051282051282</v>
      </c>
      <c r="I20" s="9">
        <f>IF(E20&lt;$F$12,0,IF(ROW(H20)-13-$F$12&gt;=$G$9*12,0,$G$8-L20))</f>
        <v>97435.897435897437</v>
      </c>
      <c r="J20" s="10"/>
      <c r="K20" s="8">
        <f>IF(E20&lt;$F$12,0,IF(ROW(K20)-13-$F$12&lt;$G$10,0,$G$8/($G$9*12-$G$10)))</f>
        <v>1282.051282051282</v>
      </c>
      <c r="L20" s="8">
        <f>SUM($K$14:K20)</f>
        <v>2564.102564102564</v>
      </c>
      <c r="M20" s="10"/>
      <c r="N20" s="2"/>
      <c r="O20" s="2"/>
      <c r="P20" s="2"/>
      <c r="Q20" s="2"/>
      <c r="R20" s="2"/>
    </row>
    <row r="21" spans="1:18" ht="13.5" customHeight="1">
      <c r="A21" s="2"/>
      <c r="B21" s="2"/>
      <c r="C21" s="2"/>
      <c r="D21" s="29"/>
      <c r="E21" s="26">
        <v>8</v>
      </c>
      <c r="F21" s="8">
        <f t="shared" si="0"/>
        <v>1623.0769230769231</v>
      </c>
      <c r="G21" s="8">
        <f>IF(I21=0,0,(H21+I21)*$G$11/12)</f>
        <v>341.02564102564105</v>
      </c>
      <c r="H21" s="8">
        <f>IF(K21=0,0,IF(OR(ROW(H21)-13&lt;=$G$10,L21&gt;$G$8),0,$G$8/($G$9*12-$G$10)))</f>
        <v>1282.051282051282</v>
      </c>
      <c r="I21" s="9">
        <f>IF(E21&lt;$F$12,0,IF(ROW(H21)-13-$F$12&gt;=$G$9*12,0,$G$8-L21))</f>
        <v>96153.846153846156</v>
      </c>
      <c r="J21" s="10"/>
      <c r="K21" s="8">
        <f>IF(E21&lt;$F$12,0,IF(ROW(K21)-13-$F$12&lt;$G$10,0,$G$8/($G$9*12-$G$10)))</f>
        <v>1282.051282051282</v>
      </c>
      <c r="L21" s="8">
        <f>SUM($K$14:K21)</f>
        <v>3846.1538461538457</v>
      </c>
      <c r="M21" s="10"/>
      <c r="N21" s="2"/>
      <c r="O21" s="2"/>
      <c r="P21" s="2"/>
      <c r="Q21" s="2"/>
      <c r="R21" s="2"/>
    </row>
    <row r="22" spans="1:18" ht="13.5" customHeight="1">
      <c r="A22" s="2"/>
      <c r="B22" s="2"/>
      <c r="C22" s="2"/>
      <c r="D22" s="29"/>
      <c r="E22" s="26">
        <v>9</v>
      </c>
      <c r="F22" s="8">
        <f t="shared" si="0"/>
        <v>1618.5897435897436</v>
      </c>
      <c r="G22" s="8">
        <f>IF(I22=0,0,(H22+I22)*$G$11/12)</f>
        <v>336.5384615384616</v>
      </c>
      <c r="H22" s="8">
        <f>IF(K22=0,0,IF(OR(ROW(H22)-13&lt;=$G$10,L22&gt;$G$8),0,$G$8/($G$9*12-$G$10)))</f>
        <v>1282.051282051282</v>
      </c>
      <c r="I22" s="9">
        <f>IF(E22&lt;$F$12,0,IF(ROW(H22)-13-$F$12&gt;=$G$9*12,0,$G$8-L22))</f>
        <v>94871.794871794875</v>
      </c>
      <c r="J22" s="10"/>
      <c r="K22" s="8">
        <f>IF(E22&lt;$F$12,0,IF(ROW(K22)-13-$F$12&lt;$G$10,0,$G$8/($G$9*12-$G$10)))</f>
        <v>1282.051282051282</v>
      </c>
      <c r="L22" s="8">
        <f>SUM($K$14:K22)</f>
        <v>5128.2051282051279</v>
      </c>
      <c r="M22" s="10"/>
      <c r="N22" s="2"/>
      <c r="O22" s="2"/>
      <c r="P22" s="2"/>
      <c r="Q22" s="2"/>
      <c r="R22" s="2"/>
    </row>
    <row r="23" spans="1:18" ht="13.5" customHeight="1">
      <c r="A23" s="2"/>
      <c r="B23" s="2"/>
      <c r="C23" s="2"/>
      <c r="D23" s="29"/>
      <c r="E23" s="26">
        <v>10</v>
      </c>
      <c r="F23" s="8">
        <f t="shared" si="0"/>
        <v>1614.102564102564</v>
      </c>
      <c r="G23" s="8">
        <f>IF(I23=0,0,(H23+I23)*$G$11/12)</f>
        <v>332.0512820512821</v>
      </c>
      <c r="H23" s="8">
        <f>IF(K23=0,0,IF(OR(ROW(H23)-13&lt;=$G$10,L23&gt;$G$8),0,$G$8/($G$9*12-$G$10)))</f>
        <v>1282.051282051282</v>
      </c>
      <c r="I23" s="9">
        <f>IF(E23&lt;$F$12,0,IF(ROW(H23)-13-$F$12&gt;=$G$9*12,0,$G$8-L23))</f>
        <v>93589.743589743593</v>
      </c>
      <c r="J23" s="10"/>
      <c r="K23" s="8">
        <f>IF(E23&lt;$F$12,0,IF(ROW(K23)-13-$F$12&lt;$G$10,0,$G$8/($G$9*12-$G$10)))</f>
        <v>1282.051282051282</v>
      </c>
      <c r="L23" s="8">
        <f>SUM($K$14:K23)</f>
        <v>6410.2564102564102</v>
      </c>
      <c r="M23" s="10"/>
      <c r="N23" s="2"/>
      <c r="O23" s="2"/>
      <c r="P23" s="2"/>
      <c r="Q23" s="2"/>
      <c r="R23" s="2"/>
    </row>
    <row r="24" spans="1:18" ht="13.5" customHeight="1">
      <c r="A24" s="2"/>
      <c r="B24" s="2"/>
      <c r="C24" s="2"/>
      <c r="D24" s="29"/>
      <c r="E24" s="26">
        <v>11</v>
      </c>
      <c r="F24" s="8">
        <f t="shared" si="0"/>
        <v>1609.6153846153845</v>
      </c>
      <c r="G24" s="8">
        <f>IF(I24=0,0,(H24+I24)*$G$11/12)</f>
        <v>327.5641025641026</v>
      </c>
      <c r="H24" s="8">
        <f>IF(K24=0,0,IF(OR(ROW(H24)-13&lt;=$G$10,L24&gt;$G$8),0,$G$8/($G$9*12-$G$10)))</f>
        <v>1282.051282051282</v>
      </c>
      <c r="I24" s="9">
        <f>IF(E24&lt;$F$12,0,IF(ROW(H24)-13-$F$12&gt;=$G$9*12,0,$G$8-L24))</f>
        <v>92307.692307692312</v>
      </c>
      <c r="J24" s="10"/>
      <c r="K24" s="8">
        <f>IF(E24&lt;$F$12,0,IF(ROW(K24)-13-$F$12&lt;$G$10,0,$G$8/($G$9*12-$G$10)))</f>
        <v>1282.051282051282</v>
      </c>
      <c r="L24" s="8">
        <f>SUM($K$14:K24)</f>
        <v>7692.3076923076924</v>
      </c>
      <c r="M24" s="10"/>
      <c r="N24" s="2"/>
      <c r="O24" s="2"/>
      <c r="P24" s="2"/>
      <c r="Q24" s="2"/>
      <c r="R24" s="2"/>
    </row>
    <row r="25" spans="1:18" ht="13.5" customHeight="1" thickBot="1">
      <c r="A25" s="2"/>
      <c r="B25" s="2"/>
      <c r="C25" s="2"/>
      <c r="D25" s="30"/>
      <c r="E25" s="27">
        <v>12</v>
      </c>
      <c r="F25" s="13">
        <f t="shared" si="0"/>
        <v>1605.1282051282051</v>
      </c>
      <c r="G25" s="13">
        <f>IF(I25=0,0,(H25+I25)*$G$11/12)</f>
        <v>323.07692307692309</v>
      </c>
      <c r="H25" s="13">
        <f>IF(K25=0,0,IF(OR(ROW(H25)-13&lt;=$G$10,L25&gt;$G$8),0,$G$8/($G$9*12-$G$10)))</f>
        <v>1282.051282051282</v>
      </c>
      <c r="I25" s="14">
        <f>IF(E25&lt;$F$12,0,IF(ROW(H25)-13-$F$12&gt;=$G$9*12,0,$G$8-L25))</f>
        <v>91025.641025641031</v>
      </c>
      <c r="J25" s="10"/>
      <c r="K25" s="8">
        <f>IF(E25&lt;$F$12,0,IF(ROW(K25)-13-$F$12&lt;$G$10,0,$G$8/($G$9*12-$G$10)))</f>
        <v>1282.051282051282</v>
      </c>
      <c r="L25" s="8">
        <f>SUM($K$14:K25)</f>
        <v>8974.3589743589746</v>
      </c>
      <c r="M25" s="10"/>
      <c r="N25" s="2"/>
      <c r="O25" s="2"/>
      <c r="P25" s="2"/>
      <c r="Q25" s="2"/>
      <c r="R25" s="2"/>
    </row>
    <row r="26" spans="1:18" ht="12.75" customHeight="1">
      <c r="A26" s="2"/>
      <c r="B26" s="2"/>
      <c r="C26" s="2"/>
      <c r="D26" s="28" t="s">
        <v>9</v>
      </c>
      <c r="E26" s="6">
        <v>1</v>
      </c>
      <c r="F26" s="7">
        <f t="shared" si="0"/>
        <v>1600.6410256410256</v>
      </c>
      <c r="G26" s="7">
        <f>IF(I26=0,0,(H26+I26)*$G$11/12)</f>
        <v>318.58974358974359</v>
      </c>
      <c r="H26" s="8">
        <f>IF(K26=0,0,IF(OR(ROW(H26)-13&lt;=$G$10,L26&gt;$G$8),0,$G$8/($G$9*12-$G$10)))</f>
        <v>1282.051282051282</v>
      </c>
      <c r="I26" s="15">
        <f>IF(E26+12&lt;$F$12,0,IF(ROW(H26)-13-$F$12&gt;=$G$9*12,0,$G$8-L26))</f>
        <v>89743.58974358975</v>
      </c>
      <c r="J26" s="10"/>
      <c r="K26" s="8">
        <f>IF(E26+12&lt;$F$12,0,IF(ROW(K26)-13-$F$12&lt;$G$10,0,$G$8/($G$9*12-$G$10)))</f>
        <v>1282.051282051282</v>
      </c>
      <c r="L26" s="8">
        <f>SUM($K$14:K26)</f>
        <v>10256.410256410256</v>
      </c>
      <c r="M26" s="10"/>
      <c r="N26" s="2"/>
      <c r="O26" s="2"/>
      <c r="P26" s="2"/>
      <c r="Q26" s="2"/>
      <c r="R26" s="2"/>
    </row>
    <row r="27" spans="1:18" ht="12.75" customHeight="1">
      <c r="A27" s="2"/>
      <c r="B27" s="2"/>
      <c r="C27" s="2"/>
      <c r="D27" s="29"/>
      <c r="E27" s="11">
        <v>2</v>
      </c>
      <c r="F27" s="8">
        <f t="shared" si="0"/>
        <v>1596.1538461538462</v>
      </c>
      <c r="G27" s="8">
        <f>IF(I27=0,0,(H27+I27)*$G$11/12)</f>
        <v>314.10256410256414</v>
      </c>
      <c r="H27" s="8">
        <f>IF(K27=0,0,IF(OR(ROW(H27)-13&lt;=$G$10,L27&gt;$G$8),0,$G$8/($G$9*12-$G$10)))</f>
        <v>1282.051282051282</v>
      </c>
      <c r="I27" s="9">
        <f>IF(E27+12&lt;$F$12,0,IF(ROW(H27)-13-$F$12&gt;=$G$9*12,0,$G$8-L27))</f>
        <v>88461.538461538468</v>
      </c>
      <c r="J27" s="10"/>
      <c r="K27" s="8">
        <f>IF(E27+12&lt;$F$12,0,IF(ROW(K27)-13-$F$12&lt;$G$10,0,$G$8/($G$9*12-$G$10)))</f>
        <v>1282.051282051282</v>
      </c>
      <c r="L27" s="8">
        <f>SUM($K$14:K27)</f>
        <v>11538.461538461537</v>
      </c>
      <c r="M27" s="10"/>
      <c r="N27" s="2"/>
      <c r="O27" s="2"/>
      <c r="P27" s="2"/>
      <c r="Q27" s="2"/>
      <c r="R27" s="2"/>
    </row>
    <row r="28" spans="1:18" ht="12.75" customHeight="1">
      <c r="A28" s="2"/>
      <c r="B28" s="2"/>
      <c r="C28" s="2"/>
      <c r="D28" s="29"/>
      <c r="E28" s="11">
        <v>3</v>
      </c>
      <c r="F28" s="8">
        <f t="shared" si="0"/>
        <v>1591.6666666666665</v>
      </c>
      <c r="G28" s="8">
        <f>IF(I28=0,0,(H28+I28)*$G$11/12)</f>
        <v>309.61538461538464</v>
      </c>
      <c r="H28" s="8">
        <f>IF(K28=0,0,IF(OR(ROW(H28)-13&lt;=$G$10,L28&gt;$G$8),0,$G$8/($G$9*12-$G$10)))</f>
        <v>1282.051282051282</v>
      </c>
      <c r="I28" s="9">
        <f>IF(E28+12&lt;$F$12,0,IF(ROW(H28)-13-$F$12&gt;=$G$9*12,0,$G$8-L28))</f>
        <v>87179.487179487187</v>
      </c>
      <c r="J28" s="10"/>
      <c r="K28" s="8">
        <f>IF(E28+12&lt;$F$12,0,IF(ROW(K28)-13-$F$12&lt;$G$10,0,$G$8/($G$9*12-$G$10)))</f>
        <v>1282.051282051282</v>
      </c>
      <c r="L28" s="8">
        <f>SUM($K$14:K28)</f>
        <v>12820.512820512819</v>
      </c>
      <c r="M28" s="10"/>
      <c r="N28" s="2"/>
      <c r="O28" s="2"/>
      <c r="P28" s="2"/>
      <c r="Q28" s="2"/>
      <c r="R28" s="2"/>
    </row>
    <row r="29" spans="1:18" ht="12.75" customHeight="1">
      <c r="A29" s="2"/>
      <c r="B29" s="2"/>
      <c r="C29" s="2"/>
      <c r="D29" s="29"/>
      <c r="E29" s="11">
        <v>4</v>
      </c>
      <c r="F29" s="8">
        <f t="shared" si="0"/>
        <v>1587.1794871794871</v>
      </c>
      <c r="G29" s="8">
        <f>IF(I29=0,0,(H29+I29)*$G$11/12)</f>
        <v>305.12820512820514</v>
      </c>
      <c r="H29" s="8">
        <f>IF(K29=0,0,IF(OR(ROW(H29)-13&lt;=$G$10,L29&gt;$G$8),0,$G$8/($G$9*12-$G$10)))</f>
        <v>1282.051282051282</v>
      </c>
      <c r="I29" s="9">
        <f>IF(E29+12&lt;$F$12,0,IF(ROW(H29)-13-$F$12&gt;=$G$9*12,0,$G$8-L29))</f>
        <v>85897.435897435906</v>
      </c>
      <c r="J29" s="10"/>
      <c r="K29" s="8">
        <f>IF(E29+12&lt;$F$12,0,IF(ROW(K29)-13-$F$12&lt;$G$10,0,$G$8/($G$9*12-$G$10)))</f>
        <v>1282.051282051282</v>
      </c>
      <c r="L29" s="8">
        <f>SUM($K$14:K29)</f>
        <v>14102.5641025641</v>
      </c>
      <c r="M29" s="10"/>
      <c r="N29" s="2"/>
      <c r="O29" s="2"/>
      <c r="P29" s="2"/>
      <c r="Q29" s="2"/>
      <c r="R29" s="2"/>
    </row>
    <row r="30" spans="1:18" ht="12.75" customHeight="1">
      <c r="A30" s="2"/>
      <c r="B30" s="2"/>
      <c r="C30" s="2"/>
      <c r="D30" s="29"/>
      <c r="E30" s="11">
        <v>5</v>
      </c>
      <c r="F30" s="8">
        <f t="shared" si="0"/>
        <v>1582.6923076923076</v>
      </c>
      <c r="G30" s="8">
        <f>IF(I30=0,0,(H30+I30)*$G$11/12)</f>
        <v>300.64102564102569</v>
      </c>
      <c r="H30" s="8">
        <f>IF(K30=0,0,IF(OR(ROW(H30)-13&lt;=$G$10,L30&gt;$G$8),0,$G$8/($G$9*12-$G$10)))</f>
        <v>1282.051282051282</v>
      </c>
      <c r="I30" s="9">
        <f>IF(E30+12&lt;$F$12,0,IF(ROW(H30)-13-$F$12&gt;=$G$9*12,0,$G$8-L30))</f>
        <v>84615.384615384624</v>
      </c>
      <c r="J30" s="10"/>
      <c r="K30" s="8">
        <f>IF(E30+12&lt;$F$12,0,IF(ROW(K30)-13-$F$12&lt;$G$10,0,$G$8/($G$9*12-$G$10)))</f>
        <v>1282.051282051282</v>
      </c>
      <c r="L30" s="8">
        <f>SUM($K$14:K30)</f>
        <v>15384.615384615381</v>
      </c>
      <c r="M30" s="10"/>
      <c r="N30" s="2"/>
      <c r="O30" s="2"/>
      <c r="P30" s="2"/>
      <c r="Q30" s="2"/>
      <c r="R30" s="2"/>
    </row>
    <row r="31" spans="1:18" ht="12.75" customHeight="1">
      <c r="A31" s="2"/>
      <c r="B31" s="2"/>
      <c r="C31" s="2"/>
      <c r="D31" s="29"/>
      <c r="E31" s="11">
        <v>6</v>
      </c>
      <c r="F31" s="8">
        <f t="shared" si="0"/>
        <v>1578.2051282051282</v>
      </c>
      <c r="G31" s="8">
        <f>IF(I31=0,0,(H31+I31)*$G$11/12)</f>
        <v>296.15384615384619</v>
      </c>
      <c r="H31" s="8">
        <f>IF(K31=0,0,IF(OR(ROW(H31)-13&lt;=$G$10,L31&gt;$G$8),0,$G$8/($G$9*12-$G$10)))</f>
        <v>1282.051282051282</v>
      </c>
      <c r="I31" s="9">
        <f>IF(E31+12&lt;$F$12,0,IF(ROW(H31)-13-$F$12&gt;=$G$9*12,0,$G$8-L31))</f>
        <v>83333.333333333343</v>
      </c>
      <c r="J31" s="10"/>
      <c r="K31" s="8">
        <f>IF(E31+12&lt;$F$12,0,IF(ROW(K31)-13-$F$12&lt;$G$10,0,$G$8/($G$9*12-$G$10)))</f>
        <v>1282.051282051282</v>
      </c>
      <c r="L31" s="8">
        <f>SUM($K$14:K31)</f>
        <v>16666.666666666664</v>
      </c>
      <c r="M31" s="10"/>
      <c r="N31" s="2"/>
      <c r="O31" s="2"/>
      <c r="P31" s="2"/>
      <c r="Q31" s="2"/>
      <c r="R31" s="2"/>
    </row>
    <row r="32" spans="1:18" ht="12.75" customHeight="1">
      <c r="A32" s="2"/>
      <c r="B32" s="2"/>
      <c r="C32" s="2"/>
      <c r="D32" s="29"/>
      <c r="E32" s="11">
        <v>7</v>
      </c>
      <c r="F32" s="8">
        <f t="shared" si="0"/>
        <v>1573.7179487179487</v>
      </c>
      <c r="G32" s="8">
        <f>IF(I32=0,0,(H32+I32)*$G$11/12)</f>
        <v>291.66666666666669</v>
      </c>
      <c r="H32" s="8">
        <f>IF(K32=0,0,IF(OR(ROW(H32)-13&lt;=$G$10,L32&gt;$G$8),0,$G$8/($G$9*12-$G$10)))</f>
        <v>1282.051282051282</v>
      </c>
      <c r="I32" s="9">
        <f>IF(E32+12&lt;$F$12,0,IF(ROW(H32)-13-$F$12&gt;=$G$9*12,0,$G$8-L32))</f>
        <v>82051.282051282062</v>
      </c>
      <c r="J32" s="10"/>
      <c r="K32" s="8">
        <f>IF(E32+12&lt;$F$12,0,IF(ROW(K32)-13-$F$12&lt;$G$10,0,$G$8/($G$9*12-$G$10)))</f>
        <v>1282.051282051282</v>
      </c>
      <c r="L32" s="8">
        <f>SUM($K$14:K32)</f>
        <v>17948.717948717946</v>
      </c>
      <c r="M32" s="10"/>
      <c r="N32" s="2"/>
      <c r="O32" s="2"/>
      <c r="P32" s="2"/>
      <c r="Q32" s="2"/>
      <c r="R32" s="2"/>
    </row>
    <row r="33" spans="1:18" ht="12.75" customHeight="1">
      <c r="A33" s="2"/>
      <c r="B33" s="2"/>
      <c r="C33" s="2"/>
      <c r="D33" s="29"/>
      <c r="E33" s="11">
        <v>8</v>
      </c>
      <c r="F33" s="8">
        <f t="shared" si="0"/>
        <v>1569.2307692307693</v>
      </c>
      <c r="G33" s="8">
        <f>IF(I33=0,0,(H33+I33)*$G$11/12)</f>
        <v>287.17948717948724</v>
      </c>
      <c r="H33" s="8">
        <f>IF(K33=0,0,IF(OR(ROW(H33)-13&lt;=$G$10,L33&gt;$G$8),0,$G$8/($G$9*12-$G$10)))</f>
        <v>1282.051282051282</v>
      </c>
      <c r="I33" s="9">
        <f>IF(E33+12&lt;$F$12,0,IF(ROW(H33)-13-$F$12&gt;=$G$9*12,0,$G$8-L33))</f>
        <v>80769.23076923078</v>
      </c>
      <c r="J33" s="10"/>
      <c r="K33" s="8">
        <f>IF(E33+12&lt;$F$12,0,IF(ROW(K33)-13-$F$12&lt;$G$10,0,$G$8/($G$9*12-$G$10)))</f>
        <v>1282.051282051282</v>
      </c>
      <c r="L33" s="8">
        <f>SUM($K$14:K33)</f>
        <v>19230.769230769227</v>
      </c>
      <c r="M33" s="10"/>
      <c r="N33" s="2"/>
      <c r="O33" s="2"/>
      <c r="P33" s="2"/>
      <c r="Q33" s="2"/>
      <c r="R33" s="2"/>
    </row>
    <row r="34" spans="1:18" ht="12.75" customHeight="1">
      <c r="A34" s="2"/>
      <c r="B34" s="2"/>
      <c r="C34" s="2"/>
      <c r="D34" s="29"/>
      <c r="E34" s="11">
        <v>9</v>
      </c>
      <c r="F34" s="8">
        <f t="shared" si="0"/>
        <v>1564.7435897435898</v>
      </c>
      <c r="G34" s="8">
        <f>IF(I34=0,0,(H34+I34)*$G$11/12)</f>
        <v>282.69230769230774</v>
      </c>
      <c r="H34" s="8">
        <f>IF(K34=0,0,IF(OR(ROW(H34)-13&lt;=$G$10,L34&gt;$G$8),0,$G$8/($G$9*12-$G$10)))</f>
        <v>1282.051282051282</v>
      </c>
      <c r="I34" s="9">
        <f>IF(E34+12&lt;$F$12,0,IF(ROW(H34)-13-$F$12&gt;=$G$9*12,0,$G$8-L34))</f>
        <v>79487.179487179499</v>
      </c>
      <c r="J34" s="10"/>
      <c r="K34" s="8">
        <f>IF(E34+12&lt;$F$12,0,IF(ROW(K34)-13-$F$12&lt;$G$10,0,$G$8/($G$9*12-$G$10)))</f>
        <v>1282.051282051282</v>
      </c>
      <c r="L34" s="8">
        <f>SUM($K$14:K34)</f>
        <v>20512.820512820508</v>
      </c>
      <c r="M34" s="10"/>
      <c r="N34" s="2"/>
      <c r="O34" s="2"/>
      <c r="P34" s="2"/>
      <c r="Q34" s="2"/>
      <c r="R34" s="2"/>
    </row>
    <row r="35" spans="1:18" ht="12.75" customHeight="1">
      <c r="A35" s="2"/>
      <c r="B35" s="2"/>
      <c r="C35" s="2"/>
      <c r="D35" s="29"/>
      <c r="E35" s="11">
        <v>10</v>
      </c>
      <c r="F35" s="8">
        <f t="shared" si="0"/>
        <v>1560.2564102564102</v>
      </c>
      <c r="G35" s="8">
        <f>IF(I35=0,0,(H35+I35)*$G$11/12)</f>
        <v>278.20512820512823</v>
      </c>
      <c r="H35" s="8">
        <f>IF(K35=0,0,IF(OR(ROW(H35)-13&lt;=$G$10,L35&gt;$G$8),0,$G$8/($G$9*12-$G$10)))</f>
        <v>1282.051282051282</v>
      </c>
      <c r="I35" s="9">
        <f>IF(E35+12&lt;$F$12,0,IF(ROW(H35)-13-$F$12&gt;=$G$9*12,0,$G$8-L35))</f>
        <v>78205.128205128218</v>
      </c>
      <c r="J35" s="10"/>
      <c r="K35" s="8">
        <f>IF(E35+12&lt;$F$12,0,IF(ROW(K35)-13-$F$12&lt;$G$10,0,$G$8/($G$9*12-$G$10)))</f>
        <v>1282.051282051282</v>
      </c>
      <c r="L35" s="8">
        <f>SUM($K$14:K35)</f>
        <v>21794.871794871789</v>
      </c>
      <c r="M35" s="10"/>
      <c r="N35" s="2"/>
      <c r="O35" s="2"/>
      <c r="P35" s="2"/>
      <c r="Q35" s="2"/>
      <c r="R35" s="2"/>
    </row>
    <row r="36" spans="1:18" ht="12.75" customHeight="1">
      <c r="A36" s="2"/>
      <c r="B36" s="2"/>
      <c r="C36" s="2"/>
      <c r="D36" s="29"/>
      <c r="E36" s="11">
        <v>11</v>
      </c>
      <c r="F36" s="8">
        <f t="shared" si="0"/>
        <v>1555.7692307692307</v>
      </c>
      <c r="G36" s="8">
        <f>IF(I36=0,0,(H36+I36)*$G$11/12)</f>
        <v>273.71794871794879</v>
      </c>
      <c r="H36" s="8">
        <f>IF(K36=0,0,IF(OR(ROW(H36)-13&lt;=$G$10,L36&gt;$G$8),0,$G$8/($G$9*12-$G$10)))</f>
        <v>1282.051282051282</v>
      </c>
      <c r="I36" s="9">
        <f>IF(E36+12&lt;$F$12,0,IF(ROW(H36)-13-$F$12&gt;=$G$9*12,0,$G$8-L36))</f>
        <v>76923.076923076937</v>
      </c>
      <c r="J36" s="10"/>
      <c r="K36" s="8">
        <f>IF(E36+12&lt;$F$12,0,IF(ROW(K36)-13-$F$12&lt;$G$10,0,$G$8/($G$9*12-$G$10)))</f>
        <v>1282.051282051282</v>
      </c>
      <c r="L36" s="8">
        <f>SUM($K$14:K36)</f>
        <v>23076.923076923071</v>
      </c>
      <c r="M36" s="10"/>
      <c r="N36" s="2"/>
      <c r="O36" s="2"/>
      <c r="P36" s="2"/>
      <c r="Q36" s="2"/>
      <c r="R36" s="2"/>
    </row>
    <row r="37" spans="1:18" ht="13.5" customHeight="1" thickBot="1">
      <c r="A37" s="2"/>
      <c r="B37" s="2"/>
      <c r="C37" s="2"/>
      <c r="D37" s="30"/>
      <c r="E37" s="12">
        <v>12</v>
      </c>
      <c r="F37" s="13">
        <f t="shared" si="0"/>
        <v>1551.2820512820513</v>
      </c>
      <c r="G37" s="13">
        <f>IF(I37=0,0,(H37+I37)*$G$11/12)</f>
        <v>269.23076923076928</v>
      </c>
      <c r="H37" s="13">
        <f>IF(K37=0,0,IF(OR(ROW(H37)-13&lt;=$G$10,L37&gt;$G$8),0,$G$8/($G$9*12-$G$10)))</f>
        <v>1282.051282051282</v>
      </c>
      <c r="I37" s="14">
        <f>IF(E37+12&lt;$F$12,0,IF(ROW(H37)-13-$F$12&gt;=$G$9*12,0,$G$8-L37))</f>
        <v>75641.025641025655</v>
      </c>
      <c r="J37" s="10"/>
      <c r="K37" s="8">
        <f>IF(E37+12&lt;$F$12,0,IF(ROW(K37)-13-$F$12&lt;$G$10,0,$G$8/($G$9*12-$G$10)))</f>
        <v>1282.051282051282</v>
      </c>
      <c r="L37" s="8">
        <f>SUM($K$14:K37)</f>
        <v>24358.974358974352</v>
      </c>
      <c r="M37" s="10"/>
      <c r="N37" s="2"/>
      <c r="O37" s="2"/>
      <c r="P37" s="2"/>
      <c r="Q37" s="2"/>
      <c r="R37" s="2"/>
    </row>
    <row r="38" spans="1:18" ht="12.75" customHeight="1">
      <c r="A38" s="2"/>
      <c r="B38" s="2"/>
      <c r="C38" s="2"/>
      <c r="D38" s="28" t="s">
        <v>10</v>
      </c>
      <c r="E38" s="6">
        <v>1</v>
      </c>
      <c r="F38" s="7">
        <f t="shared" si="0"/>
        <v>1546.7948717948718</v>
      </c>
      <c r="G38" s="7">
        <f>IF(I38=0,0,(H38+I38)*$G$11/12)</f>
        <v>264.74358974358978</v>
      </c>
      <c r="H38" s="8">
        <f>IF(K38=0,0,IF(OR(ROW(H38)-13&lt;=$G$10,L38&gt;$G$8),0,$G$8/($G$9*12-$G$10)))</f>
        <v>1282.051282051282</v>
      </c>
      <c r="I38" s="15">
        <f>IF(E38+24&lt;$F$12,0,IF(ROW(H38)-13-$F$12&gt;=$G$9*12,0,$G$8-L38))</f>
        <v>74358.974358974374</v>
      </c>
      <c r="J38" s="10"/>
      <c r="K38" s="8">
        <f>IF(E38+24&lt;$F$12,0,IF(ROW(K38)-13-$F$12&lt;$G$10,0,$G$8/($G$9*12-$G$10)))</f>
        <v>1282.051282051282</v>
      </c>
      <c r="L38" s="8">
        <f>SUM($K$14:K38)</f>
        <v>25641.025641025633</v>
      </c>
      <c r="M38" s="10"/>
      <c r="N38" s="2"/>
      <c r="O38" s="2"/>
      <c r="P38" s="2"/>
      <c r="Q38" s="2"/>
      <c r="R38" s="2"/>
    </row>
    <row r="39" spans="1:18" ht="12.75" customHeight="1">
      <c r="A39" s="2"/>
      <c r="B39" s="2"/>
      <c r="C39" s="2"/>
      <c r="D39" s="29"/>
      <c r="E39" s="11">
        <v>2</v>
      </c>
      <c r="F39" s="8">
        <f t="shared" si="0"/>
        <v>1542.3076923076924</v>
      </c>
      <c r="G39" s="8">
        <f>IF(I39=0,0,(H39+I39)*$G$11/12)</f>
        <v>260.25641025641033</v>
      </c>
      <c r="H39" s="8">
        <f>IF(K39=0,0,IF(OR(ROW(H39)-13&lt;=$G$10,L39&gt;$G$8),0,$G$8/($G$9*12-$G$10)))</f>
        <v>1282.051282051282</v>
      </c>
      <c r="I39" s="9">
        <f>IF(E39+24&lt;$F$12,0,IF(ROW(H39)-13-$F$12&gt;=$G$9*12,0,$G$8-L39))</f>
        <v>73076.923076923093</v>
      </c>
      <c r="J39" s="10"/>
      <c r="K39" s="8">
        <f>IF(E39+24&lt;$F$12,0,IF(ROW(K39)-13-$F$12&lt;$G$10,0,$G$8/($G$9*12-$G$10)))</f>
        <v>1282.051282051282</v>
      </c>
      <c r="L39" s="8">
        <f>SUM($K$14:K39)</f>
        <v>26923.076923076915</v>
      </c>
      <c r="M39" s="10"/>
      <c r="N39" s="2"/>
      <c r="O39" s="2"/>
      <c r="P39" s="2"/>
      <c r="Q39" s="2"/>
      <c r="R39" s="2"/>
    </row>
    <row r="40" spans="1:18" ht="12.75" customHeight="1">
      <c r="A40" s="2"/>
      <c r="B40" s="2"/>
      <c r="C40" s="2"/>
      <c r="D40" s="29"/>
      <c r="E40" s="11">
        <v>3</v>
      </c>
      <c r="F40" s="8">
        <f t="shared" si="0"/>
        <v>1537.8205128205127</v>
      </c>
      <c r="G40" s="8">
        <f>IF(I40=0,0,(H40+I40)*$G$11/12)</f>
        <v>255.76923076923083</v>
      </c>
      <c r="H40" s="8">
        <f>IF(K40=0,0,IF(OR(ROW(H40)-13&lt;=$G$10,L40&gt;$G$8),0,$G$8/($G$9*12-$G$10)))</f>
        <v>1282.051282051282</v>
      </c>
      <c r="I40" s="9">
        <f>IF(E40+24&lt;$F$12,0,IF(ROW(H40)-13-$F$12&gt;=$G$9*12,0,$G$8-L40))</f>
        <v>71794.871794871811</v>
      </c>
      <c r="J40" s="10"/>
      <c r="K40" s="8">
        <f>IF(E40+24&lt;$F$12,0,IF(ROW(K40)-13-$F$12&lt;$G$10,0,$G$8/($G$9*12-$G$10)))</f>
        <v>1282.051282051282</v>
      </c>
      <c r="L40" s="8">
        <f>SUM($K$14:K40)</f>
        <v>28205.128205128196</v>
      </c>
      <c r="M40" s="10"/>
      <c r="N40" s="2"/>
      <c r="O40" s="2"/>
      <c r="P40" s="2"/>
      <c r="Q40" s="2"/>
      <c r="R40" s="2"/>
    </row>
    <row r="41" spans="1:18" ht="12.75" customHeight="1">
      <c r="A41" s="2"/>
      <c r="B41" s="2"/>
      <c r="C41" s="2"/>
      <c r="D41" s="29"/>
      <c r="E41" s="11">
        <v>4</v>
      </c>
      <c r="F41" s="8">
        <f t="shared" si="0"/>
        <v>1533.3333333333333</v>
      </c>
      <c r="G41" s="8">
        <f>IF(I41=0,0,(H41+I41)*$G$11/12)</f>
        <v>251.28205128205136</v>
      </c>
      <c r="H41" s="8">
        <f>IF(K41=0,0,IF(OR(ROW(H41)-13&lt;=$G$10,L41&gt;$G$8),0,$G$8/($G$9*12-$G$10)))</f>
        <v>1282.051282051282</v>
      </c>
      <c r="I41" s="9">
        <f>IF(E41+24&lt;$F$12,0,IF(ROW(H41)-13-$F$12&gt;=$G$9*12,0,$G$8-L41))</f>
        <v>70512.82051282053</v>
      </c>
      <c r="J41" s="10"/>
      <c r="K41" s="8">
        <f>IF(E41+24&lt;$F$12,0,IF(ROW(K41)-13-$F$12&lt;$G$10,0,$G$8/($G$9*12-$G$10)))</f>
        <v>1282.051282051282</v>
      </c>
      <c r="L41" s="8">
        <f>SUM($K$14:K41)</f>
        <v>29487.179487179477</v>
      </c>
      <c r="M41" s="10"/>
      <c r="N41" s="2"/>
      <c r="O41" s="2"/>
      <c r="P41" s="2"/>
      <c r="Q41" s="2"/>
      <c r="R41" s="2"/>
    </row>
    <row r="42" spans="1:18" ht="12.75" customHeight="1">
      <c r="A42" s="2"/>
      <c r="B42" s="2"/>
      <c r="C42" s="2"/>
      <c r="D42" s="29"/>
      <c r="E42" s="11">
        <v>5</v>
      </c>
      <c r="F42" s="8">
        <f t="shared" si="0"/>
        <v>1528.8461538461538</v>
      </c>
      <c r="G42" s="8">
        <f>IF(I42=0,0,(H42+I42)*$G$11/12)</f>
        <v>246.79487179487185</v>
      </c>
      <c r="H42" s="8">
        <f>IF(K42=0,0,IF(OR(ROW(H42)-13&lt;=$G$10,L42&gt;$G$8),0,$G$8/($G$9*12-$G$10)))</f>
        <v>1282.051282051282</v>
      </c>
      <c r="I42" s="9">
        <f>IF(E42+24&lt;$F$12,0,IF(ROW(H42)-13-$F$12&gt;=$G$9*12,0,$G$8-L42))</f>
        <v>69230.769230769249</v>
      </c>
      <c r="J42" s="10"/>
      <c r="K42" s="8">
        <f>IF(E42+24&lt;$F$12,0,IF(ROW(K42)-13-$F$12&lt;$G$10,0,$G$8/($G$9*12-$G$10)))</f>
        <v>1282.051282051282</v>
      </c>
      <c r="L42" s="8">
        <f>SUM($K$14:K42)</f>
        <v>30769.230769230759</v>
      </c>
      <c r="M42" s="10"/>
      <c r="N42" s="2"/>
      <c r="O42" s="2"/>
      <c r="P42" s="2"/>
      <c r="Q42" s="2"/>
      <c r="R42" s="2"/>
    </row>
    <row r="43" spans="1:18" ht="12.75" customHeight="1">
      <c r="A43" s="2"/>
      <c r="B43" s="2"/>
      <c r="C43" s="2"/>
      <c r="D43" s="29"/>
      <c r="E43" s="11">
        <v>6</v>
      </c>
      <c r="F43" s="8">
        <f t="shared" si="0"/>
        <v>1524.3589743589744</v>
      </c>
      <c r="G43" s="8">
        <f>IF(I43=0,0,(H43+I43)*$G$11/12)</f>
        <v>242.30769230769238</v>
      </c>
      <c r="H43" s="8">
        <f>IF(K43=0,0,IF(OR(ROW(H43)-13&lt;=$G$10,L43&gt;$G$8),0,$G$8/($G$9*12-$G$10)))</f>
        <v>1282.051282051282</v>
      </c>
      <c r="I43" s="9">
        <f>IF(E43+24&lt;$F$12,0,IF(ROW(H43)-13-$F$12&gt;=$G$9*12,0,$G$8-L43))</f>
        <v>67948.717948717967</v>
      </c>
      <c r="J43" s="10"/>
      <c r="K43" s="8">
        <f>IF(E43+24&lt;$F$12,0,IF(ROW(K43)-13-$F$12&lt;$G$10,0,$G$8/($G$9*12-$G$10)))</f>
        <v>1282.051282051282</v>
      </c>
      <c r="L43" s="8">
        <f>SUM($K$14:K43)</f>
        <v>32051.28205128204</v>
      </c>
      <c r="M43" s="10"/>
      <c r="N43" s="2"/>
      <c r="O43" s="2"/>
      <c r="P43" s="2"/>
      <c r="Q43" s="2"/>
      <c r="R43" s="2"/>
    </row>
    <row r="44" spans="1:18" ht="12.75" customHeight="1">
      <c r="A44" s="2"/>
      <c r="B44" s="2"/>
      <c r="C44" s="2"/>
      <c r="D44" s="29"/>
      <c r="E44" s="11">
        <v>7</v>
      </c>
      <c r="F44" s="8">
        <f t="shared" si="0"/>
        <v>1519.8717948717949</v>
      </c>
      <c r="G44" s="8">
        <f>IF(I44=0,0,(H44+I44)*$G$11/12)</f>
        <v>237.8205128205129</v>
      </c>
      <c r="H44" s="8">
        <f>IF(K44=0,0,IF(OR(ROW(H44)-13&lt;=$G$10,L44&gt;$G$8),0,$G$8/($G$9*12-$G$10)))</f>
        <v>1282.051282051282</v>
      </c>
      <c r="I44" s="9">
        <f>IF(E44+24&lt;$F$12,0,IF(ROW(H44)-13-$F$12&gt;=$G$9*12,0,$G$8-L44))</f>
        <v>66666.666666666686</v>
      </c>
      <c r="J44" s="10"/>
      <c r="K44" s="8">
        <f>IF(E44+24&lt;$F$12,0,IF(ROW(K44)-13-$F$12&lt;$G$10,0,$G$8/($G$9*12-$G$10)))</f>
        <v>1282.051282051282</v>
      </c>
      <c r="L44" s="8">
        <f>SUM($K$14:K44)</f>
        <v>33333.333333333321</v>
      </c>
      <c r="M44" s="10"/>
      <c r="N44" s="2"/>
      <c r="O44" s="2"/>
      <c r="P44" s="2"/>
      <c r="Q44" s="2"/>
      <c r="R44" s="2"/>
    </row>
    <row r="45" spans="1:18" ht="12.75" customHeight="1">
      <c r="A45" s="2"/>
      <c r="B45" s="2"/>
      <c r="C45" s="2"/>
      <c r="D45" s="29"/>
      <c r="E45" s="11">
        <v>8</v>
      </c>
      <c r="F45" s="8">
        <f t="shared" si="0"/>
        <v>1515.3846153846155</v>
      </c>
      <c r="G45" s="8">
        <f>IF(I45=0,0,(H45+I45)*$G$11/12)</f>
        <v>233.3333333333334</v>
      </c>
      <c r="H45" s="8">
        <f>IF(K45=0,0,IF(OR(ROW(H45)-13&lt;=$G$10,L45&gt;$G$8),0,$G$8/($G$9*12-$G$10)))</f>
        <v>1282.051282051282</v>
      </c>
      <c r="I45" s="9">
        <f>IF(E45+24&lt;$F$12,0,IF(ROW(H45)-13-$F$12&gt;=$G$9*12,0,$G$8-L45))</f>
        <v>65384.615384615397</v>
      </c>
      <c r="J45" s="10"/>
      <c r="K45" s="8">
        <f>IF(E45+24&lt;$F$12,0,IF(ROW(K45)-13-$F$12&lt;$G$10,0,$G$8/($G$9*12-$G$10)))</f>
        <v>1282.051282051282</v>
      </c>
      <c r="L45" s="8">
        <f>SUM($K$14:K45)</f>
        <v>34615.384615384603</v>
      </c>
      <c r="M45" s="10"/>
      <c r="N45" s="2"/>
      <c r="O45" s="2"/>
      <c r="P45" s="2"/>
      <c r="Q45" s="2"/>
      <c r="R45" s="2"/>
    </row>
    <row r="46" spans="1:18" ht="12.75" customHeight="1">
      <c r="A46" s="2"/>
      <c r="B46" s="2"/>
      <c r="C46" s="2"/>
      <c r="D46" s="29"/>
      <c r="E46" s="11">
        <v>9</v>
      </c>
      <c r="F46" s="8">
        <f t="shared" si="0"/>
        <v>1510.8974358974358</v>
      </c>
      <c r="G46" s="8">
        <f>IF(I46=0,0,(H46+I46)*$G$11/12)</f>
        <v>228.8461538461539</v>
      </c>
      <c r="H46" s="8">
        <f>IF(K46=0,0,IF(OR(ROW(H46)-13&lt;=$G$10,L46&gt;$G$8),0,$G$8/($G$9*12-$G$10)))</f>
        <v>1282.051282051282</v>
      </c>
      <c r="I46" s="9">
        <f>IF(E46+24&lt;$F$12,0,IF(ROW(H46)-13-$F$12&gt;=$G$9*12,0,$G$8-L46))</f>
        <v>64102.564102564116</v>
      </c>
      <c r="J46" s="10"/>
      <c r="K46" s="8">
        <f>IF(E46+24&lt;$F$12,0,IF(ROW(K46)-13-$F$12&lt;$G$10,0,$G$8/($G$9*12-$G$10)))</f>
        <v>1282.051282051282</v>
      </c>
      <c r="L46" s="8">
        <f>SUM($K$14:K46)</f>
        <v>35897.435897435884</v>
      </c>
      <c r="M46" s="10"/>
      <c r="N46" s="2"/>
      <c r="O46" s="2"/>
      <c r="P46" s="2"/>
      <c r="Q46" s="2"/>
      <c r="R46" s="2"/>
    </row>
    <row r="47" spans="1:18" ht="12.75" customHeight="1">
      <c r="A47" s="2"/>
      <c r="B47" s="2"/>
      <c r="C47" s="2"/>
      <c r="D47" s="29"/>
      <c r="E47" s="11">
        <v>10</v>
      </c>
      <c r="F47" s="8">
        <f t="shared" si="0"/>
        <v>1506.4102564102564</v>
      </c>
      <c r="G47" s="8">
        <f>IF(I47=0,0,(H47+I47)*$G$11/12)</f>
        <v>224.35897435897439</v>
      </c>
      <c r="H47" s="8">
        <f>IF(K47=0,0,IF(OR(ROW(H47)-13&lt;=$G$10,L47&gt;$G$8),0,$G$8/($G$9*12-$G$10)))</f>
        <v>1282.051282051282</v>
      </c>
      <c r="I47" s="9">
        <f>IF(E47+24&lt;$F$12,0,IF(ROW(H47)-13-$F$12&gt;=$G$9*12,0,$G$8-L47))</f>
        <v>62820.512820512835</v>
      </c>
      <c r="J47" s="10"/>
      <c r="K47" s="8">
        <f>IF(E47+24&lt;$F$12,0,IF(ROW(K47)-13-$F$12&lt;$G$10,0,$G$8/($G$9*12-$G$10)))</f>
        <v>1282.051282051282</v>
      </c>
      <c r="L47" s="8">
        <f>SUM($K$14:K47)</f>
        <v>37179.487179487165</v>
      </c>
      <c r="M47" s="10"/>
      <c r="N47" s="2"/>
      <c r="O47" s="2"/>
      <c r="P47" s="2"/>
      <c r="Q47" s="2"/>
      <c r="R47" s="2"/>
    </row>
    <row r="48" spans="1:18" ht="12.75" customHeight="1">
      <c r="A48" s="2"/>
      <c r="B48" s="2"/>
      <c r="C48" s="2"/>
      <c r="D48" s="29"/>
      <c r="E48" s="11">
        <v>11</v>
      </c>
      <c r="F48" s="8">
        <f t="shared" si="0"/>
        <v>1501.9230769230769</v>
      </c>
      <c r="G48" s="8">
        <f>IF(I48=0,0,(H48+I48)*$G$11/12)</f>
        <v>219.87179487179492</v>
      </c>
      <c r="H48" s="8">
        <f>IF(K48=0,0,IF(OR(ROW(H48)-13&lt;=$G$10,L48&gt;$G$8),0,$G$8/($G$9*12-$G$10)))</f>
        <v>1282.051282051282</v>
      </c>
      <c r="I48" s="9">
        <f>IF(E48+24&lt;$F$12,0,IF(ROW(H48)-13-$F$12&gt;=$G$9*12,0,$G$8-L48))</f>
        <v>61538.461538461554</v>
      </c>
      <c r="J48" s="10"/>
      <c r="K48" s="8">
        <f>IF(E48+24&lt;$F$12,0,IF(ROW(K48)-13-$F$12&lt;$G$10,0,$G$8/($G$9*12-$G$10)))</f>
        <v>1282.051282051282</v>
      </c>
      <c r="L48" s="8">
        <f>SUM($K$14:K48)</f>
        <v>38461.538461538446</v>
      </c>
      <c r="M48" s="10"/>
      <c r="N48" s="2"/>
      <c r="O48" s="2"/>
      <c r="P48" s="2"/>
      <c r="Q48" s="2"/>
      <c r="R48" s="2"/>
    </row>
    <row r="49" spans="1:18" ht="13.5" customHeight="1" thickBot="1">
      <c r="A49" s="2"/>
      <c r="B49" s="2"/>
      <c r="C49" s="2"/>
      <c r="D49" s="30"/>
      <c r="E49" s="12">
        <v>12</v>
      </c>
      <c r="F49" s="13">
        <f t="shared" si="0"/>
        <v>1497.4358974358975</v>
      </c>
      <c r="G49" s="13">
        <f>IF(I49=0,0,(H49+I49)*$G$11/12)</f>
        <v>215.38461538461544</v>
      </c>
      <c r="H49" s="13">
        <f>IF(K49=0,0,IF(OR(ROW(H49)-13&lt;=$G$10,L49&gt;$G$8),0,$G$8/($G$9*12-$G$10)))</f>
        <v>1282.051282051282</v>
      </c>
      <c r="I49" s="14">
        <f>IF(E49+24&lt;$F$12,0,IF(ROW(H49)-13-$F$12&gt;=$G$9*12,0,$G$8-L49))</f>
        <v>60256.410256410272</v>
      </c>
      <c r="J49" s="10"/>
      <c r="K49" s="8">
        <f>IF(E49+24&lt;$F$12,0,IF(ROW(K49)-13-$F$12&lt;$G$10,0,$G$8/($G$9*12-$G$10)))</f>
        <v>1282.051282051282</v>
      </c>
      <c r="L49" s="8">
        <f>SUM($K$14:K49)</f>
        <v>39743.589743589728</v>
      </c>
      <c r="M49" s="10"/>
      <c r="N49" s="2"/>
      <c r="O49" s="2"/>
      <c r="P49" s="2"/>
      <c r="Q49" s="2"/>
      <c r="R49" s="2"/>
    </row>
    <row r="50" spans="1:18" ht="12.75" customHeight="1">
      <c r="A50" s="2"/>
      <c r="B50" s="2"/>
      <c r="C50" s="2"/>
      <c r="D50" s="28" t="s">
        <v>11</v>
      </c>
      <c r="E50" s="6">
        <v>1</v>
      </c>
      <c r="F50" s="7">
        <f t="shared" si="0"/>
        <v>1492.948717948718</v>
      </c>
      <c r="G50" s="7">
        <f>IF(I50=0,0,(H50+I50)*$G$11/12)</f>
        <v>210.89743589743594</v>
      </c>
      <c r="H50" s="8">
        <f>IF(K50=0,0,IF(OR(ROW(H50)-13&lt;=$G$10,L50&gt;$G$8),0,$G$8/($G$9*12-$G$10)))</f>
        <v>1282.051282051282</v>
      </c>
      <c r="I50" s="15">
        <f>IF(E50+36&lt;$F$12,0,IF(ROW(H50)-13-$F$12&gt;=$G$9*12,0,$G$8-L50))</f>
        <v>58974.358974358991</v>
      </c>
      <c r="J50" s="10"/>
      <c r="K50" s="8">
        <f>IF(E50+36&lt;$F$12,0,IF(ROW(K50)-13-$F$12&lt;$G$10,0,$G$8/($G$9*12-$G$10)))</f>
        <v>1282.051282051282</v>
      </c>
      <c r="L50" s="8">
        <f>SUM($K$14:K50)</f>
        <v>41025.641025641009</v>
      </c>
      <c r="M50" s="10"/>
      <c r="N50" s="2"/>
      <c r="O50" s="2"/>
      <c r="P50" s="2"/>
      <c r="Q50" s="2"/>
      <c r="R50" s="2"/>
    </row>
    <row r="51" spans="1:18" ht="12.75" customHeight="1">
      <c r="A51" s="2"/>
      <c r="B51" s="2"/>
      <c r="C51" s="2"/>
      <c r="D51" s="29"/>
      <c r="E51" s="11">
        <v>2</v>
      </c>
      <c r="F51" s="8">
        <f t="shared" si="0"/>
        <v>1488.4615384615386</v>
      </c>
      <c r="G51" s="8">
        <f>IF(I51=0,0,(H51+I51)*$G$11/12)</f>
        <v>206.41025641025647</v>
      </c>
      <c r="H51" s="8">
        <f>IF(K51=0,0,IF(OR(ROW(H51)-13&lt;=$G$10,L51&gt;$G$8),0,$G$8/($G$9*12-$G$10)))</f>
        <v>1282.051282051282</v>
      </c>
      <c r="I51" s="9">
        <f>IF(E51+36&lt;$F$12,0,IF(ROW(H51)-13-$F$12&gt;=$G$9*12,0,$G$8-L51))</f>
        <v>57692.30769230771</v>
      </c>
      <c r="J51" s="10"/>
      <c r="K51" s="8">
        <f>IF(E51+36&lt;$F$12,0,IF(ROW(K51)-13-$F$12&lt;$G$10,0,$G$8/($G$9*12-$G$10)))</f>
        <v>1282.051282051282</v>
      </c>
      <c r="L51" s="8">
        <f>SUM($K$14:K51)</f>
        <v>42307.69230769229</v>
      </c>
      <c r="M51" s="10"/>
      <c r="N51" s="2"/>
      <c r="O51" s="2"/>
      <c r="P51" s="2"/>
      <c r="Q51" s="2"/>
      <c r="R51" s="2"/>
    </row>
    <row r="52" spans="1:18" ht="12.75" customHeight="1">
      <c r="A52" s="2"/>
      <c r="B52" s="2"/>
      <c r="C52" s="2"/>
      <c r="D52" s="29"/>
      <c r="E52" s="11">
        <v>3</v>
      </c>
      <c r="F52" s="8">
        <f t="shared" si="0"/>
        <v>1483.9743589743589</v>
      </c>
      <c r="G52" s="8">
        <f>IF(I52=0,0,(H52+I52)*$G$11/12)</f>
        <v>201.92307692307699</v>
      </c>
      <c r="H52" s="8">
        <f>IF(K52=0,0,IF(OR(ROW(H52)-13&lt;=$G$10,L52&gt;$G$8),0,$G$8/($G$9*12-$G$10)))</f>
        <v>1282.051282051282</v>
      </c>
      <c r="I52" s="9">
        <f>IF(E52+36&lt;$F$12,0,IF(ROW(H52)-13-$F$12&gt;=$G$9*12,0,$G$8-L52))</f>
        <v>56410.256410256428</v>
      </c>
      <c r="J52" s="10"/>
      <c r="K52" s="8">
        <f>IF(E52+36&lt;$F$12,0,IF(ROW(K52)-13-$F$12&lt;$G$10,0,$G$8/($G$9*12-$G$10)))</f>
        <v>1282.051282051282</v>
      </c>
      <c r="L52" s="8">
        <f>SUM($K$14:K52)</f>
        <v>43589.743589743572</v>
      </c>
      <c r="M52" s="10"/>
      <c r="N52" s="2"/>
      <c r="O52" s="2"/>
      <c r="P52" s="2"/>
      <c r="Q52" s="2"/>
      <c r="R52" s="2"/>
    </row>
    <row r="53" spans="1:18" ht="12.75" customHeight="1">
      <c r="A53" s="2"/>
      <c r="B53" s="2"/>
      <c r="C53" s="2"/>
      <c r="D53" s="29"/>
      <c r="E53" s="11">
        <v>4</v>
      </c>
      <c r="F53" s="8">
        <f t="shared" si="0"/>
        <v>1479.4871794871794</v>
      </c>
      <c r="G53" s="8">
        <f>IF(I53=0,0,(H53+I53)*$G$11/12)</f>
        <v>197.43589743589749</v>
      </c>
      <c r="H53" s="8">
        <f>IF(K53=0,0,IF(OR(ROW(H53)-13&lt;=$G$10,L53&gt;$G$8),0,$G$8/($G$9*12-$G$10)))</f>
        <v>1282.051282051282</v>
      </c>
      <c r="I53" s="9">
        <f>IF(E53+36&lt;$F$12,0,IF(ROW(H53)-13-$F$12&gt;=$G$9*12,0,$G$8-L53))</f>
        <v>55128.205128205147</v>
      </c>
      <c r="J53" s="10"/>
      <c r="K53" s="8">
        <f>IF(E53+36&lt;$F$12,0,IF(ROW(K53)-13-$F$12&lt;$G$10,0,$G$8/($G$9*12-$G$10)))</f>
        <v>1282.051282051282</v>
      </c>
      <c r="L53" s="8">
        <f>SUM($K$14:K53)</f>
        <v>44871.794871794853</v>
      </c>
      <c r="M53" s="10"/>
      <c r="N53" s="2"/>
      <c r="O53" s="2"/>
      <c r="P53" s="2"/>
      <c r="Q53" s="2"/>
      <c r="R53" s="2"/>
    </row>
    <row r="54" spans="1:18" ht="12.75" customHeight="1">
      <c r="A54" s="2"/>
      <c r="B54" s="2"/>
      <c r="C54" s="2"/>
      <c r="D54" s="29"/>
      <c r="E54" s="11">
        <v>5</v>
      </c>
      <c r="F54" s="8">
        <f t="shared" si="0"/>
        <v>1475</v>
      </c>
      <c r="G54" s="8">
        <f>IF(I54=0,0,(H54+I54)*$G$11/12)</f>
        <v>192.94871794871801</v>
      </c>
      <c r="H54" s="8">
        <f>IF(K54=0,0,IF(OR(ROW(H54)-13&lt;=$G$10,L54&gt;$G$8),0,$G$8/($G$9*12-$G$10)))</f>
        <v>1282.051282051282</v>
      </c>
      <c r="I54" s="9">
        <f>IF(E54+36&lt;$F$12,0,IF(ROW(H54)-13-$F$12&gt;=$G$9*12,0,$G$8-L54))</f>
        <v>53846.153846153866</v>
      </c>
      <c r="J54" s="10"/>
      <c r="K54" s="8">
        <f>IF(E54+36&lt;$F$12,0,IF(ROW(K54)-13-$F$12&lt;$G$10,0,$G$8/($G$9*12-$G$10)))</f>
        <v>1282.051282051282</v>
      </c>
      <c r="L54" s="8">
        <f>SUM($K$14:K54)</f>
        <v>46153.846153846134</v>
      </c>
      <c r="M54" s="10"/>
      <c r="N54" s="2"/>
      <c r="O54" s="2"/>
      <c r="P54" s="2"/>
      <c r="Q54" s="2"/>
      <c r="R54" s="2"/>
    </row>
    <row r="55" spans="1:18" ht="12.75" customHeight="1">
      <c r="A55" s="2"/>
      <c r="B55" s="2"/>
      <c r="C55" s="2"/>
      <c r="D55" s="29"/>
      <c r="E55" s="11">
        <v>6</v>
      </c>
      <c r="F55" s="8">
        <f t="shared" si="0"/>
        <v>1470.5128205128206</v>
      </c>
      <c r="G55" s="8">
        <f>IF(I55=0,0,(H55+I55)*$G$11/12)</f>
        <v>188.46153846153854</v>
      </c>
      <c r="H55" s="8">
        <f>IF(K55=0,0,IF(OR(ROW(H55)-13&lt;=$G$10,L55&gt;$G$8),0,$G$8/($G$9*12-$G$10)))</f>
        <v>1282.051282051282</v>
      </c>
      <c r="I55" s="9">
        <f>IF(E55+36&lt;$F$12,0,IF(ROW(H55)-13-$F$12&gt;=$G$9*12,0,$G$8-L55))</f>
        <v>52564.102564102584</v>
      </c>
      <c r="J55" s="10"/>
      <c r="K55" s="8">
        <f>IF(E55+36&lt;$F$12,0,IF(ROW(K55)-13-$F$12&lt;$G$10,0,$G$8/($G$9*12-$G$10)))</f>
        <v>1282.051282051282</v>
      </c>
      <c r="L55" s="8">
        <f>SUM($K$14:K55)</f>
        <v>47435.897435897416</v>
      </c>
      <c r="M55" s="10"/>
      <c r="N55" s="2"/>
      <c r="O55" s="2"/>
      <c r="P55" s="2"/>
      <c r="Q55" s="2"/>
      <c r="R55" s="2"/>
    </row>
    <row r="56" spans="1:18" ht="12.75" customHeight="1">
      <c r="A56" s="2"/>
      <c r="B56" s="2"/>
      <c r="C56" s="2"/>
      <c r="D56" s="29"/>
      <c r="E56" s="11">
        <v>7</v>
      </c>
      <c r="F56" s="8">
        <f t="shared" si="0"/>
        <v>1466.0256410256411</v>
      </c>
      <c r="G56" s="8">
        <f>IF(I56=0,0,(H56+I56)*$G$11/12)</f>
        <v>183.97435897435903</v>
      </c>
      <c r="H56" s="8">
        <f>IF(K56=0,0,IF(OR(ROW(H56)-13&lt;=$G$10,L56&gt;$G$8),0,$G$8/($G$9*12-$G$10)))</f>
        <v>1282.051282051282</v>
      </c>
      <c r="I56" s="9">
        <f>IF(E56+36&lt;$F$12,0,IF(ROW(H56)-13-$F$12&gt;=$G$9*12,0,$G$8-L56))</f>
        <v>51282.051282051303</v>
      </c>
      <c r="J56" s="10"/>
      <c r="K56" s="8">
        <f>IF(E56+36&lt;$F$12,0,IF(ROW(K56)-13-$F$12&lt;$G$10,0,$G$8/($G$9*12-$G$10)))</f>
        <v>1282.051282051282</v>
      </c>
      <c r="L56" s="8">
        <f>SUM($K$14:K56)</f>
        <v>48717.948717948697</v>
      </c>
      <c r="M56" s="10"/>
      <c r="N56" s="2"/>
      <c r="O56" s="2"/>
      <c r="P56" s="2"/>
      <c r="Q56" s="2"/>
      <c r="R56" s="2"/>
    </row>
    <row r="57" spans="1:18" ht="12.75" customHeight="1">
      <c r="A57" s="2"/>
      <c r="B57" s="2"/>
      <c r="C57" s="2"/>
      <c r="D57" s="29"/>
      <c r="E57" s="11">
        <v>8</v>
      </c>
      <c r="F57" s="8">
        <f t="shared" si="0"/>
        <v>1461.5384615384614</v>
      </c>
      <c r="G57" s="8">
        <f>IF(I57=0,0,(H57+I57)*$G$11/12)</f>
        <v>179.48717948717956</v>
      </c>
      <c r="H57" s="8">
        <f>IF(K57=0,0,IF(OR(ROW(H57)-13&lt;=$G$10,L57&gt;$G$8),0,$G$8/($G$9*12-$G$10)))</f>
        <v>1282.051282051282</v>
      </c>
      <c r="I57" s="9">
        <f>IF(E57+36&lt;$F$12,0,IF(ROW(H57)-13-$F$12&gt;=$G$9*12,0,$G$8-L57))</f>
        <v>50000.000000000022</v>
      </c>
      <c r="J57" s="10"/>
      <c r="K57" s="8">
        <f>IF(E57+36&lt;$F$12,0,IF(ROW(K57)-13-$F$12&lt;$G$10,0,$G$8/($G$9*12-$G$10)))</f>
        <v>1282.051282051282</v>
      </c>
      <c r="L57" s="8">
        <f>SUM($K$14:K57)</f>
        <v>49999.999999999978</v>
      </c>
      <c r="M57" s="10"/>
      <c r="N57" s="2"/>
      <c r="O57" s="2"/>
      <c r="P57" s="2"/>
      <c r="Q57" s="2"/>
      <c r="R57" s="2"/>
    </row>
    <row r="58" spans="1:18" ht="12.75" customHeight="1">
      <c r="A58" s="2"/>
      <c r="B58" s="2"/>
      <c r="C58" s="2"/>
      <c r="D58" s="29"/>
      <c r="E58" s="11">
        <v>9</v>
      </c>
      <c r="F58" s="8">
        <f t="shared" si="0"/>
        <v>1457.051282051282</v>
      </c>
      <c r="G58" s="8">
        <f>IF(I58=0,0,(H58+I58)*$G$11/12)</f>
        <v>175.00000000000009</v>
      </c>
      <c r="H58" s="8">
        <f>IF(K58=0,0,IF(OR(ROW(H58)-13&lt;=$G$10,L58&gt;$G$8),0,$G$8/($G$9*12-$G$10)))</f>
        <v>1282.051282051282</v>
      </c>
      <c r="I58" s="9">
        <f>IF(E58+36&lt;$F$12,0,IF(ROW(H58)-13-$F$12&gt;=$G$9*12,0,$G$8-L58))</f>
        <v>48717.948717948741</v>
      </c>
      <c r="J58" s="10"/>
      <c r="K58" s="8">
        <f>IF(E58+36&lt;$F$12,0,IF(ROW(K58)-13-$F$12&lt;$G$10,0,$G$8/($G$9*12-$G$10)))</f>
        <v>1282.051282051282</v>
      </c>
      <c r="L58" s="8">
        <f>SUM($K$14:K58)</f>
        <v>51282.051282051259</v>
      </c>
      <c r="M58" s="10"/>
      <c r="N58" s="2"/>
      <c r="O58" s="2"/>
      <c r="P58" s="2"/>
      <c r="Q58" s="2"/>
      <c r="R58" s="2"/>
    </row>
    <row r="59" spans="1:18" ht="12.75" customHeight="1">
      <c r="A59" s="2"/>
      <c r="B59" s="2"/>
      <c r="C59" s="2"/>
      <c r="D59" s="29"/>
      <c r="E59" s="11">
        <v>10</v>
      </c>
      <c r="F59" s="8">
        <f t="shared" si="0"/>
        <v>1452.5641025641025</v>
      </c>
      <c r="G59" s="8">
        <f>IF(I59=0,0,(H59+I59)*$G$11/12)</f>
        <v>170.51282051282061</v>
      </c>
      <c r="H59" s="8">
        <f>IF(K59=0,0,IF(OR(ROW(H59)-13&lt;=$G$10,L59&gt;$G$8),0,$G$8/($G$9*12-$G$10)))</f>
        <v>1282.051282051282</v>
      </c>
      <c r="I59" s="9">
        <f>IF(E59+36&lt;$F$12,0,IF(ROW(H59)-13-$F$12&gt;=$G$9*12,0,$G$8-L59))</f>
        <v>47435.897435897459</v>
      </c>
      <c r="J59" s="10"/>
      <c r="K59" s="8">
        <f>IF(E59+36&lt;$F$12,0,IF(ROW(K59)-13-$F$12&lt;$G$10,0,$G$8/($G$9*12-$G$10)))</f>
        <v>1282.051282051282</v>
      </c>
      <c r="L59" s="8">
        <f>SUM($K$14:K59)</f>
        <v>52564.102564102541</v>
      </c>
      <c r="M59" s="10"/>
      <c r="N59" s="2"/>
      <c r="O59" s="2"/>
      <c r="P59" s="2"/>
      <c r="Q59" s="2"/>
      <c r="R59" s="2"/>
    </row>
    <row r="60" spans="1:18" ht="12.75" customHeight="1">
      <c r="A60" s="2"/>
      <c r="B60" s="2"/>
      <c r="C60" s="2"/>
      <c r="D60" s="29"/>
      <c r="E60" s="11">
        <v>11</v>
      </c>
      <c r="F60" s="8">
        <f t="shared" si="0"/>
        <v>1448.0769230769231</v>
      </c>
      <c r="G60" s="8">
        <f>IF(I60=0,0,(H60+I60)*$G$11/12)</f>
        <v>166.02564102564114</v>
      </c>
      <c r="H60" s="8">
        <f>IF(K60=0,0,IF(OR(ROW(H60)-13&lt;=$G$10,L60&gt;$G$8),0,$G$8/($G$9*12-$G$10)))</f>
        <v>1282.051282051282</v>
      </c>
      <c r="I60" s="9">
        <f>IF(E60+36&lt;$F$12,0,IF(ROW(H60)-13-$F$12&gt;=$G$9*12,0,$G$8-L60))</f>
        <v>46153.846153846178</v>
      </c>
      <c r="J60" s="10"/>
      <c r="K60" s="8">
        <f>IF(E60+36&lt;$F$12,0,IF(ROW(K60)-13-$F$12&lt;$G$10,0,$G$8/($G$9*12-$G$10)))</f>
        <v>1282.051282051282</v>
      </c>
      <c r="L60" s="8">
        <f>SUM($K$14:K60)</f>
        <v>53846.153846153822</v>
      </c>
      <c r="M60" s="10"/>
      <c r="N60" s="2"/>
      <c r="O60" s="2"/>
      <c r="P60" s="2"/>
      <c r="Q60" s="2"/>
      <c r="R60" s="2"/>
    </row>
    <row r="61" spans="1:18" ht="13.5" customHeight="1" thickBot="1">
      <c r="A61" s="2"/>
      <c r="B61" s="2"/>
      <c r="C61" s="2"/>
      <c r="D61" s="30"/>
      <c r="E61" s="12">
        <v>12</v>
      </c>
      <c r="F61" s="13">
        <f t="shared" si="0"/>
        <v>1443.5897435897436</v>
      </c>
      <c r="G61" s="13">
        <f>IF(I61=0,0,(H61+I61)*$G$11/12)</f>
        <v>161.53846153846163</v>
      </c>
      <c r="H61" s="13">
        <f>IF(K61=0,0,IF(OR(ROW(H61)-13&lt;=$G$10,L61&gt;$G$8),0,$G$8/($G$9*12-$G$10)))</f>
        <v>1282.051282051282</v>
      </c>
      <c r="I61" s="14">
        <f>IF(E61+36&lt;$F$12,0,IF(ROW(H61)-13-$F$12&gt;=$G$9*12,0,$G$8-L61))</f>
        <v>44871.794871794897</v>
      </c>
      <c r="J61" s="10"/>
      <c r="K61" s="8">
        <f>IF(E61+36&lt;$F$12,0,IF(ROW(K61)-13-$F$12&lt;$G$10,0,$G$8/($G$9*12-$G$10)))</f>
        <v>1282.051282051282</v>
      </c>
      <c r="L61" s="8">
        <f>SUM($K$14:K61)</f>
        <v>55128.205128205103</v>
      </c>
      <c r="M61" s="10"/>
      <c r="N61" s="2"/>
      <c r="O61" s="2"/>
      <c r="P61" s="2"/>
      <c r="Q61" s="2"/>
      <c r="R61" s="2"/>
    </row>
    <row r="62" spans="1:18" ht="12.75" customHeight="1">
      <c r="A62" s="2"/>
      <c r="B62" s="2"/>
      <c r="C62" s="2"/>
      <c r="D62" s="28" t="s">
        <v>12</v>
      </c>
      <c r="E62" s="6">
        <v>1</v>
      </c>
      <c r="F62" s="7">
        <f t="shared" si="0"/>
        <v>1439.1025641025642</v>
      </c>
      <c r="G62" s="7">
        <f>IF(I62=0,0,(H62+I62)*$G$11/12)</f>
        <v>157.05128205128213</v>
      </c>
      <c r="H62" s="8">
        <f>IF(K62=0,0,IF(OR(ROW(H62)-13&lt;=$G$10,L62&gt;$G$8),0,$G$8/($G$9*12-$G$10)))</f>
        <v>1282.051282051282</v>
      </c>
      <c r="I62" s="15">
        <f>IF(E62+48&lt;$F$12,0,IF(ROW(H62)-13-$F$12&gt;=$G$9*12,0,$G$8-L62))</f>
        <v>43589.743589743615</v>
      </c>
      <c r="J62" s="10"/>
      <c r="K62" s="8">
        <f>IF(E62+48&lt;$F$12,0,IF(ROW(K62)-13-$F$12&lt;$G$10,0,$G$8/($G$9*12-$G$10)))</f>
        <v>1282.051282051282</v>
      </c>
      <c r="L62" s="8">
        <f>SUM($K$14:K62)</f>
        <v>56410.256410256385</v>
      </c>
      <c r="M62" s="10"/>
      <c r="N62" s="2"/>
      <c r="O62" s="2"/>
      <c r="P62" s="2"/>
      <c r="Q62" s="2"/>
      <c r="R62" s="2"/>
    </row>
    <row r="63" spans="1:18" ht="12.75" customHeight="1">
      <c r="A63" s="2"/>
      <c r="B63" s="2"/>
      <c r="C63" s="2"/>
      <c r="D63" s="29"/>
      <c r="E63" s="11">
        <v>2</v>
      </c>
      <c r="F63" s="8">
        <f t="shared" si="0"/>
        <v>1434.6153846153848</v>
      </c>
      <c r="G63" s="8">
        <f>IF(I63=0,0,(H63+I63)*$G$11/12)</f>
        <v>152.56410256410265</v>
      </c>
      <c r="H63" s="8">
        <f>IF(K63=0,0,IF(OR(ROW(H63)-13&lt;=$G$10,L63&gt;$G$8),0,$G$8/($G$9*12-$G$10)))</f>
        <v>1282.051282051282</v>
      </c>
      <c r="I63" s="9">
        <f>IF(E63+48&lt;$F$12,0,IF(ROW(H63)-13-$F$12&gt;=$G$9*12,0,$G$8-L63))</f>
        <v>42307.692307692334</v>
      </c>
      <c r="J63" s="10"/>
      <c r="K63" s="8">
        <f>IF(E63+48&lt;$F$12,0,IF(ROW(K63)-13-$F$12&lt;$G$10,0,$G$8/($G$9*12-$G$10)))</f>
        <v>1282.051282051282</v>
      </c>
      <c r="L63" s="8">
        <f>SUM($K$14:K63)</f>
        <v>57692.307692307666</v>
      </c>
      <c r="M63" s="10"/>
      <c r="N63" s="2"/>
      <c r="O63" s="2"/>
      <c r="P63" s="2"/>
      <c r="Q63" s="2"/>
      <c r="R63" s="2"/>
    </row>
    <row r="64" spans="1:18" ht="12.75" customHeight="1">
      <c r="A64" s="2"/>
      <c r="B64" s="2"/>
      <c r="C64" s="2"/>
      <c r="D64" s="29"/>
      <c r="E64" s="11">
        <v>3</v>
      </c>
      <c r="F64" s="8">
        <f t="shared" si="0"/>
        <v>1430.1282051282051</v>
      </c>
      <c r="G64" s="8">
        <f>IF(I64=0,0,(H64+I64)*$G$11/12)</f>
        <v>148.07692307692318</v>
      </c>
      <c r="H64" s="8">
        <f>IF(K64=0,0,IF(OR(ROW(H64)-13&lt;=$G$10,L64&gt;$G$8),0,$G$8/($G$9*12-$G$10)))</f>
        <v>1282.051282051282</v>
      </c>
      <c r="I64" s="9">
        <f>IF(E64+48&lt;$F$12,0,IF(ROW(H64)-13-$F$12&gt;=$G$9*12,0,$G$8-L64))</f>
        <v>41025.641025641053</v>
      </c>
      <c r="J64" s="10"/>
      <c r="K64" s="8">
        <f>IF(E64+48&lt;$F$12,0,IF(ROW(K64)-13-$F$12&lt;$G$10,0,$G$8/($G$9*12-$G$10)))</f>
        <v>1282.051282051282</v>
      </c>
      <c r="L64" s="8">
        <f>SUM($K$14:K64)</f>
        <v>58974.358974358947</v>
      </c>
      <c r="M64" s="10"/>
      <c r="N64" s="2"/>
      <c r="O64" s="2"/>
      <c r="P64" s="2"/>
      <c r="Q64" s="2"/>
      <c r="R64" s="2"/>
    </row>
    <row r="65" spans="1:18" ht="12.75" customHeight="1">
      <c r="A65" s="2"/>
      <c r="B65" s="2"/>
      <c r="C65" s="2"/>
      <c r="D65" s="29"/>
      <c r="E65" s="11">
        <v>4</v>
      </c>
      <c r="F65" s="8">
        <f t="shared" si="0"/>
        <v>1425.6410256410256</v>
      </c>
      <c r="G65" s="8">
        <f>IF(I65=0,0,(H65+I65)*$G$11/12)</f>
        <v>143.58974358974368</v>
      </c>
      <c r="H65" s="8">
        <f>IF(K65=0,0,IF(OR(ROW(H65)-13&lt;=$G$10,L65&gt;$G$8),0,$G$8/($G$9*12-$G$10)))</f>
        <v>1282.051282051282</v>
      </c>
      <c r="I65" s="9">
        <f>IF(E65+48&lt;$F$12,0,IF(ROW(H65)-13-$F$12&gt;=$G$9*12,0,$G$8-L65))</f>
        <v>39743.589743589771</v>
      </c>
      <c r="J65" s="10"/>
      <c r="K65" s="8">
        <f>IF(E65+48&lt;$F$12,0,IF(ROW(K65)-13-$F$12&lt;$G$10,0,$G$8/($G$9*12-$G$10)))</f>
        <v>1282.051282051282</v>
      </c>
      <c r="L65" s="8">
        <f>SUM($K$14:K65)</f>
        <v>60256.410256410229</v>
      </c>
      <c r="M65" s="10"/>
      <c r="N65" s="2"/>
      <c r="O65" s="2"/>
      <c r="P65" s="2"/>
      <c r="Q65" s="2"/>
      <c r="R65" s="2"/>
    </row>
    <row r="66" spans="1:18" ht="12.75" customHeight="1">
      <c r="A66" s="2"/>
      <c r="B66" s="2"/>
      <c r="C66" s="2"/>
      <c r="D66" s="29"/>
      <c r="E66" s="11">
        <v>5</v>
      </c>
      <c r="F66" s="8">
        <f t="shared" si="0"/>
        <v>1421.1538461538462</v>
      </c>
      <c r="G66" s="8">
        <f>IF(I66=0,0,(H66+I66)*$G$11/12)</f>
        <v>139.1025641025642</v>
      </c>
      <c r="H66" s="8">
        <f>IF(K66=0,0,IF(OR(ROW(H66)-13&lt;=$G$10,L66&gt;$G$8),0,$G$8/($G$9*12-$G$10)))</f>
        <v>1282.051282051282</v>
      </c>
      <c r="I66" s="9">
        <f>IF(E66+48&lt;$F$12,0,IF(ROW(H66)-13-$F$12&gt;=$G$9*12,0,$G$8-L66))</f>
        <v>38461.53846153849</v>
      </c>
      <c r="J66" s="10"/>
      <c r="K66" s="8">
        <f>IF(E66+48&lt;$F$12,0,IF(ROW(K66)-13-$F$12&lt;$G$10,0,$G$8/($G$9*12-$G$10)))</f>
        <v>1282.051282051282</v>
      </c>
      <c r="L66" s="8">
        <f>SUM($K$14:K66)</f>
        <v>61538.46153846151</v>
      </c>
      <c r="M66" s="10"/>
      <c r="N66" s="2"/>
      <c r="O66" s="2"/>
      <c r="P66" s="2"/>
      <c r="Q66" s="2"/>
      <c r="R66" s="2"/>
    </row>
    <row r="67" spans="1:18" ht="12.75" customHeight="1">
      <c r="A67" s="2"/>
      <c r="B67" s="2"/>
      <c r="C67" s="2"/>
      <c r="D67" s="29"/>
      <c r="E67" s="11">
        <v>6</v>
      </c>
      <c r="F67" s="8">
        <f t="shared" si="0"/>
        <v>1416.6666666666667</v>
      </c>
      <c r="G67" s="8">
        <f>IF(I67=0,0,(H67+I67)*$G$11/12)</f>
        <v>134.61538461538473</v>
      </c>
      <c r="H67" s="8">
        <f>IF(K67=0,0,IF(OR(ROW(H67)-13&lt;=$G$10,L67&gt;$G$8),0,$G$8/($G$9*12-$G$10)))</f>
        <v>1282.051282051282</v>
      </c>
      <c r="I67" s="9">
        <f>IF(E67+48&lt;$F$12,0,IF(ROW(H67)-13-$F$12&gt;=$G$9*12,0,$G$8-L67))</f>
        <v>37179.487179487209</v>
      </c>
      <c r="J67" s="10"/>
      <c r="K67" s="8">
        <f>IF(E67+48&lt;$F$12,0,IF(ROW(K67)-13-$F$12&lt;$G$10,0,$G$8/($G$9*12-$G$10)))</f>
        <v>1282.051282051282</v>
      </c>
      <c r="L67" s="8">
        <f>SUM($K$14:K67)</f>
        <v>62820.512820512791</v>
      </c>
      <c r="M67" s="10"/>
      <c r="N67" s="2"/>
      <c r="O67" s="2"/>
      <c r="P67" s="2"/>
      <c r="Q67" s="2"/>
      <c r="R67" s="2"/>
    </row>
    <row r="68" spans="1:18" ht="12.75" customHeight="1">
      <c r="A68" s="2"/>
      <c r="B68" s="2"/>
      <c r="C68" s="2"/>
      <c r="D68" s="29"/>
      <c r="E68" s="11">
        <v>7</v>
      </c>
      <c r="F68" s="8">
        <f t="shared" si="0"/>
        <v>1412.1794871794873</v>
      </c>
      <c r="G68" s="8">
        <f>IF(I68=0,0,(H68+I68)*$G$11/12)</f>
        <v>130.12820512820522</v>
      </c>
      <c r="H68" s="8">
        <f>IF(K68=0,0,IF(OR(ROW(H68)-13&lt;=$G$10,L68&gt;$G$8),0,$G$8/($G$9*12-$G$10)))</f>
        <v>1282.051282051282</v>
      </c>
      <c r="I68" s="9">
        <f>IF(E68+48&lt;$F$12,0,IF(ROW(H68)-13-$F$12&gt;=$G$9*12,0,$G$8-L68))</f>
        <v>35897.435897435927</v>
      </c>
      <c r="J68" s="10"/>
      <c r="K68" s="8">
        <f>IF(E68+48&lt;$F$12,0,IF(ROW(K68)-13-$F$12&lt;$G$10,0,$G$8/($G$9*12-$G$10)))</f>
        <v>1282.051282051282</v>
      </c>
      <c r="L68" s="8">
        <f>SUM($K$14:K68)</f>
        <v>64102.564102564073</v>
      </c>
      <c r="M68" s="10"/>
      <c r="N68" s="2"/>
      <c r="O68" s="2"/>
      <c r="P68" s="2"/>
      <c r="Q68" s="2"/>
      <c r="R68" s="2"/>
    </row>
    <row r="69" spans="1:18" ht="12.75" customHeight="1">
      <c r="A69" s="2"/>
      <c r="B69" s="2"/>
      <c r="C69" s="2"/>
      <c r="D69" s="29"/>
      <c r="E69" s="11">
        <v>8</v>
      </c>
      <c r="F69" s="8">
        <f t="shared" si="0"/>
        <v>1407.6923076923076</v>
      </c>
      <c r="G69" s="8">
        <f>IF(I69=0,0,(H69+I69)*$G$11/12)</f>
        <v>125.64102564102575</v>
      </c>
      <c r="H69" s="8">
        <f>IF(K69=0,0,IF(OR(ROW(H69)-13&lt;=$G$10,L69&gt;$G$8),0,$G$8/($G$9*12-$G$10)))</f>
        <v>1282.051282051282</v>
      </c>
      <c r="I69" s="9">
        <f>IF(E69+48&lt;$F$12,0,IF(ROW(H69)-13-$F$12&gt;=$G$9*12,0,$G$8-L69))</f>
        <v>34615.384615384646</v>
      </c>
      <c r="J69" s="10"/>
      <c r="K69" s="8">
        <f>IF(E69+48&lt;$F$12,0,IF(ROW(K69)-13-$F$12&lt;$G$10,0,$G$8/($G$9*12-$G$10)))</f>
        <v>1282.051282051282</v>
      </c>
      <c r="L69" s="8">
        <f>SUM($K$14:K69)</f>
        <v>65384.615384615354</v>
      </c>
      <c r="M69" s="10"/>
      <c r="N69" s="2"/>
      <c r="O69" s="2"/>
      <c r="P69" s="2"/>
      <c r="Q69" s="2"/>
      <c r="R69" s="2"/>
    </row>
    <row r="70" spans="1:18" ht="12.75" customHeight="1">
      <c r="A70" s="2"/>
      <c r="B70" s="2"/>
      <c r="C70" s="2"/>
      <c r="D70" s="29"/>
      <c r="E70" s="11">
        <v>9</v>
      </c>
      <c r="F70" s="8">
        <f t="shared" si="0"/>
        <v>1403.2051282051282</v>
      </c>
      <c r="G70" s="8">
        <f>IF(I70=0,0,(H70+I70)*$G$11/12)</f>
        <v>121.15384615384625</v>
      </c>
      <c r="H70" s="8">
        <f>IF(K70=0,0,IF(OR(ROW(H70)-13&lt;=$G$10,L70&gt;$G$8),0,$G$8/($G$9*12-$G$10)))</f>
        <v>1282.051282051282</v>
      </c>
      <c r="I70" s="9">
        <f>IF(E70+48&lt;$F$12,0,IF(ROW(H70)-13-$F$12&gt;=$G$9*12,0,$G$8-L70))</f>
        <v>33333.333333333358</v>
      </c>
      <c r="J70" s="10"/>
      <c r="K70" s="8">
        <f>IF(E70+48&lt;$F$12,0,IF(ROW(K70)-13-$F$12&lt;$G$10,0,$G$8/($G$9*12-$G$10)))</f>
        <v>1282.051282051282</v>
      </c>
      <c r="L70" s="8">
        <f>SUM($K$14:K70)</f>
        <v>66666.666666666642</v>
      </c>
      <c r="M70" s="10"/>
      <c r="N70" s="2"/>
      <c r="O70" s="2"/>
      <c r="P70" s="2"/>
      <c r="Q70" s="2"/>
      <c r="R70" s="2"/>
    </row>
    <row r="71" spans="1:18" ht="12.75" customHeight="1">
      <c r="A71" s="2"/>
      <c r="B71" s="2"/>
      <c r="C71" s="2"/>
      <c r="D71" s="29"/>
      <c r="E71" s="11">
        <v>10</v>
      </c>
      <c r="F71" s="8">
        <f t="shared" si="0"/>
        <v>1398.7179487179487</v>
      </c>
      <c r="G71" s="8">
        <f>IF(I71=0,0,(H71+I71)*$G$11/12)</f>
        <v>116.66666666666676</v>
      </c>
      <c r="H71" s="8">
        <f>IF(K71=0,0,IF(OR(ROW(H71)-13&lt;=$G$10,L71&gt;$G$8),0,$G$8/($G$9*12-$G$10)))</f>
        <v>1282.051282051282</v>
      </c>
      <c r="I71" s="9">
        <f>IF(E71+48&lt;$F$12,0,IF(ROW(H71)-13-$F$12&gt;=$G$9*12,0,$G$8-L71))</f>
        <v>32051.282051282076</v>
      </c>
      <c r="J71" s="10"/>
      <c r="K71" s="8">
        <f>IF(E71+48&lt;$F$12,0,IF(ROW(K71)-13-$F$12&lt;$G$10,0,$G$8/($G$9*12-$G$10)))</f>
        <v>1282.051282051282</v>
      </c>
      <c r="L71" s="8">
        <f>SUM($K$14:K71)</f>
        <v>67948.717948717924</v>
      </c>
      <c r="M71" s="10"/>
      <c r="N71" s="2"/>
      <c r="O71" s="2"/>
      <c r="P71" s="2"/>
      <c r="Q71" s="2"/>
      <c r="R71" s="2"/>
    </row>
    <row r="72" spans="1:18" ht="12.75" customHeight="1">
      <c r="A72" s="2"/>
      <c r="B72" s="2"/>
      <c r="C72" s="2"/>
      <c r="D72" s="29"/>
      <c r="E72" s="11">
        <v>11</v>
      </c>
      <c r="F72" s="8">
        <f t="shared" si="0"/>
        <v>1394.2307692307693</v>
      </c>
      <c r="G72" s="8">
        <f>IF(I72=0,0,(H72+I72)*$G$11/12)</f>
        <v>112.17948717948728</v>
      </c>
      <c r="H72" s="8">
        <f>IF(K72=0,0,IF(OR(ROW(H72)-13&lt;=$G$10,L72&gt;$G$8),0,$G$8/($G$9*12-$G$10)))</f>
        <v>1282.051282051282</v>
      </c>
      <c r="I72" s="9">
        <f>IF(E72+48&lt;$F$12,0,IF(ROW(H72)-13-$F$12&gt;=$G$9*12,0,$G$8-L72))</f>
        <v>30769.230769230795</v>
      </c>
      <c r="J72" s="10"/>
      <c r="K72" s="8">
        <f>IF(E72+48&lt;$F$12,0,IF(ROW(K72)-13-$F$12&lt;$G$10,0,$G$8/($G$9*12-$G$10)))</f>
        <v>1282.051282051282</v>
      </c>
      <c r="L72" s="8">
        <f>SUM($K$14:K72)</f>
        <v>69230.769230769205</v>
      </c>
      <c r="M72" s="10"/>
      <c r="N72" s="2"/>
      <c r="O72" s="2"/>
      <c r="P72" s="2"/>
      <c r="Q72" s="2"/>
      <c r="R72" s="2"/>
    </row>
    <row r="73" spans="1:18" ht="13.5" customHeight="1" thickBot="1">
      <c r="A73" s="2"/>
      <c r="B73" s="2"/>
      <c r="C73" s="2"/>
      <c r="D73" s="30"/>
      <c r="E73" s="12">
        <v>12</v>
      </c>
      <c r="F73" s="13">
        <f t="shared" si="0"/>
        <v>1389.7435897435898</v>
      </c>
      <c r="G73" s="13">
        <f>IF(I73=0,0,(H73+I73)*$G$11/12)</f>
        <v>107.69230769230779</v>
      </c>
      <c r="H73" s="13">
        <f>IF(K73=0,0,IF(OR(ROW(H73)-13&lt;=$G$10,L73&gt;$G$8),0,$G$8/($G$9*12-$G$10)))</f>
        <v>1282.051282051282</v>
      </c>
      <c r="I73" s="14">
        <f>IF(E73+48&lt;$F$12,0,IF(ROW(H73)-13-$F$12&gt;=$G$9*12,0,$G$8-L73))</f>
        <v>29487.179487179514</v>
      </c>
      <c r="J73" s="10"/>
      <c r="K73" s="8">
        <f>IF(E73+48&lt;$F$12,0,IF(ROW(K73)-13-$F$12&lt;$G$10,0,$G$8/($G$9*12-$G$10)))</f>
        <v>1282.051282051282</v>
      </c>
      <c r="L73" s="8">
        <f>SUM($K$14:K73)</f>
        <v>70512.820512820486</v>
      </c>
      <c r="M73" s="10"/>
      <c r="N73" s="2"/>
      <c r="O73" s="2"/>
      <c r="P73" s="2"/>
      <c r="Q73" s="2"/>
      <c r="R73" s="2"/>
    </row>
    <row r="74" spans="1:18" ht="12.75" customHeight="1">
      <c r="A74" s="2"/>
      <c r="B74" s="2"/>
      <c r="C74" s="2"/>
      <c r="D74" s="28" t="s">
        <v>15</v>
      </c>
      <c r="E74" s="6">
        <v>1</v>
      </c>
      <c r="F74" s="7">
        <f t="shared" si="0"/>
        <v>1385.2564102564104</v>
      </c>
      <c r="G74" s="7">
        <f>IF(I74=0,0,(H74+I74)*$G$11/12)</f>
        <v>103.2051282051283</v>
      </c>
      <c r="H74" s="8">
        <f>IF(K74=0,0,IF(OR(ROW(H74)-13&lt;=$G$10,L74&gt;$G$8),0,$G$8/($G$9*12-$G$10)))</f>
        <v>1282.051282051282</v>
      </c>
      <c r="I74" s="15">
        <f>IF(E74+60&lt;$F$12,0,IF(ROW(H74)-13-$F$12&gt;=$G$9*12,0,$G$8-L74))</f>
        <v>28205.128205128232</v>
      </c>
      <c r="J74" s="10"/>
      <c r="K74" s="8">
        <f>IF(E74+60&lt;$F$12,0,IF(ROW(K74)-13-$F$12&lt;$G$10,0,$G$8/($G$9*12-$G$10)))</f>
        <v>1282.051282051282</v>
      </c>
      <c r="L74" s="8">
        <f>SUM($K$14:K74)</f>
        <v>71794.871794871768</v>
      </c>
      <c r="M74" s="10"/>
      <c r="N74" s="2"/>
      <c r="O74" s="2"/>
      <c r="P74" s="2"/>
      <c r="Q74" s="2"/>
      <c r="R74" s="2"/>
    </row>
    <row r="75" spans="1:18" ht="12.75" customHeight="1">
      <c r="A75" s="2"/>
      <c r="B75" s="2"/>
      <c r="C75" s="2"/>
      <c r="D75" s="29"/>
      <c r="E75" s="11">
        <v>2</v>
      </c>
      <c r="F75" s="8">
        <f t="shared" si="0"/>
        <v>1380.7692307692307</v>
      </c>
      <c r="G75" s="8">
        <f>IF(I75=0,0,(H75+I75)*$G$11/12)</f>
        <v>98.717948717948829</v>
      </c>
      <c r="H75" s="8">
        <f>IF(K75=0,0,IF(OR(ROW(H75)-13&lt;=$G$10,L75&gt;$G$8),0,$G$8/($G$9*12-$G$10)))</f>
        <v>1282.051282051282</v>
      </c>
      <c r="I75" s="9">
        <f>IF(E75+60&lt;$F$12,0,IF(ROW(H75)-13-$F$12&gt;=$G$9*12,0,$G$8-L75))</f>
        <v>26923.076923076951</v>
      </c>
      <c r="J75" s="10"/>
      <c r="K75" s="8">
        <f>IF(E75+60&lt;$F$12,0,IF(ROW(K75)-13-$F$12&lt;$G$10,0,$G$8/($G$9*12-$G$10)))</f>
        <v>1282.051282051282</v>
      </c>
      <c r="L75" s="8">
        <f>SUM($K$14:K75)</f>
        <v>73076.923076923049</v>
      </c>
      <c r="M75" s="10"/>
      <c r="N75" s="2"/>
      <c r="O75" s="2"/>
      <c r="P75" s="2"/>
      <c r="Q75" s="2"/>
      <c r="R75" s="2"/>
    </row>
    <row r="76" spans="1:18" ht="12.75" customHeight="1">
      <c r="A76" s="2"/>
      <c r="B76" s="2"/>
      <c r="C76" s="2"/>
      <c r="D76" s="29"/>
      <c r="E76" s="11">
        <v>3</v>
      </c>
      <c r="F76" s="8">
        <f t="shared" si="0"/>
        <v>1376.2820512820513</v>
      </c>
      <c r="G76" s="8">
        <f>IF(I76=0,0,(H76+I76)*$G$11/12)</f>
        <v>94.23076923076934</v>
      </c>
      <c r="H76" s="8">
        <f>IF(K76=0,0,IF(OR(ROW(H76)-13&lt;=$G$10,L76&gt;$G$8),0,$G$8/($G$9*12-$G$10)))</f>
        <v>1282.051282051282</v>
      </c>
      <c r="I76" s="9">
        <f>IF(E76+60&lt;$F$12,0,IF(ROW(H76)-13-$F$12&gt;=$G$9*12,0,$G$8-L76))</f>
        <v>25641.02564102567</v>
      </c>
      <c r="J76" s="10"/>
      <c r="K76" s="8">
        <f>IF(E76+60&lt;$F$12,0,IF(ROW(K76)-13-$F$12&lt;$G$10,0,$G$8/($G$9*12-$G$10)))</f>
        <v>1282.051282051282</v>
      </c>
      <c r="L76" s="8">
        <f>SUM($K$14:K76)</f>
        <v>74358.97435897433</v>
      </c>
      <c r="M76" s="10"/>
      <c r="N76" s="2"/>
      <c r="O76" s="2"/>
      <c r="P76" s="2"/>
      <c r="Q76" s="2"/>
      <c r="R76" s="2"/>
    </row>
    <row r="77" spans="1:18" ht="12.75" customHeight="1">
      <c r="A77" s="2"/>
      <c r="B77" s="2"/>
      <c r="C77" s="2"/>
      <c r="D77" s="29"/>
      <c r="E77" s="11">
        <v>4</v>
      </c>
      <c r="F77" s="8">
        <f t="shared" si="0"/>
        <v>1371.7948717948718</v>
      </c>
      <c r="G77" s="8">
        <f>IF(I77=0,0,(H77+I77)*$G$11/12)</f>
        <v>89.743589743589851</v>
      </c>
      <c r="H77" s="8">
        <f>IF(K77=0,0,IF(OR(ROW(H77)-13&lt;=$G$10,L77&gt;$G$8),0,$G$8/($G$9*12-$G$10)))</f>
        <v>1282.051282051282</v>
      </c>
      <c r="I77" s="9">
        <f>IF(E77+60&lt;$F$12,0,IF(ROW(H77)-13-$F$12&gt;=$G$9*12,0,$G$8-L77))</f>
        <v>24358.974358974388</v>
      </c>
      <c r="J77" s="10"/>
      <c r="K77" s="8">
        <f>IF(E77+60&lt;$F$12,0,IF(ROW(K77)-13-$F$12&lt;$G$10,0,$G$8/($G$9*12-$G$10)))</f>
        <v>1282.051282051282</v>
      </c>
      <c r="L77" s="8">
        <f>SUM($K$14:K77)</f>
        <v>75641.025641025612</v>
      </c>
      <c r="M77" s="10"/>
      <c r="N77" s="2"/>
      <c r="O77" s="2"/>
      <c r="P77" s="2"/>
      <c r="Q77" s="2"/>
      <c r="R77" s="2"/>
    </row>
    <row r="78" spans="1:18" ht="12.75" customHeight="1">
      <c r="A78" s="2"/>
      <c r="B78" s="2"/>
      <c r="C78" s="2"/>
      <c r="D78" s="29"/>
      <c r="E78" s="11">
        <v>5</v>
      </c>
      <c r="F78" s="8">
        <f t="shared" ref="F78:F141" si="1">G78+H78</f>
        <v>1367.3076923076924</v>
      </c>
      <c r="G78" s="8">
        <f>IF(I78=0,0,(H78+I78)*$G$11/12)</f>
        <v>85.256410256410362</v>
      </c>
      <c r="H78" s="8">
        <f>IF(K78=0,0,IF(OR(ROW(H78)-13&lt;=$G$10,L78&gt;$G$8),0,$G$8/($G$9*12-$G$10)))</f>
        <v>1282.051282051282</v>
      </c>
      <c r="I78" s="9">
        <f>IF(E78+60&lt;$F$12,0,IF(ROW(H78)-13-$F$12&gt;=$G$9*12,0,$G$8-L78))</f>
        <v>23076.923076923107</v>
      </c>
      <c r="J78" s="10"/>
      <c r="K78" s="8">
        <f>IF(E78+60&lt;$F$12,0,IF(ROW(K78)-13-$F$12&lt;$G$10,0,$G$8/($G$9*12-$G$10)))</f>
        <v>1282.051282051282</v>
      </c>
      <c r="L78" s="8">
        <f>SUM($K$14:K78)</f>
        <v>76923.076923076893</v>
      </c>
      <c r="M78" s="10"/>
      <c r="N78" s="2"/>
      <c r="O78" s="2"/>
      <c r="P78" s="2"/>
      <c r="Q78" s="2"/>
      <c r="R78" s="2"/>
    </row>
    <row r="79" spans="1:18" ht="12.75" customHeight="1">
      <c r="A79" s="2"/>
      <c r="B79" s="2"/>
      <c r="C79" s="2"/>
      <c r="D79" s="29"/>
      <c r="E79" s="11">
        <v>6</v>
      </c>
      <c r="F79" s="8">
        <f t="shared" si="1"/>
        <v>1362.8205128205129</v>
      </c>
      <c r="G79" s="8">
        <f>IF(I79=0,0,(H79+I79)*$G$11/12)</f>
        <v>80.769230769230873</v>
      </c>
      <c r="H79" s="8">
        <f>IF(K79=0,0,IF(OR(ROW(H79)-13&lt;=$G$10,L79&gt;$G$8),0,$G$8/($G$9*12-$G$10)))</f>
        <v>1282.051282051282</v>
      </c>
      <c r="I79" s="9">
        <f>IF(E79+60&lt;$F$12,0,IF(ROW(H79)-13-$F$12&gt;=$G$9*12,0,$G$8-L79))</f>
        <v>21794.871794871826</v>
      </c>
      <c r="J79" s="10"/>
      <c r="K79" s="8">
        <f>IF(E79+60&lt;$F$12,0,IF(ROW(K79)-13-$F$12&lt;$G$10,0,$G$8/($G$9*12-$G$10)))</f>
        <v>1282.051282051282</v>
      </c>
      <c r="L79" s="8">
        <f>SUM($K$14:K79)</f>
        <v>78205.128205128174</v>
      </c>
      <c r="M79" s="10"/>
      <c r="N79" s="2"/>
      <c r="O79" s="2"/>
      <c r="P79" s="2"/>
      <c r="Q79" s="2"/>
      <c r="R79" s="2"/>
    </row>
    <row r="80" spans="1:18" ht="12.75" customHeight="1">
      <c r="A80" s="2"/>
      <c r="B80" s="2"/>
      <c r="C80" s="2"/>
      <c r="D80" s="29"/>
      <c r="E80" s="11">
        <v>7</v>
      </c>
      <c r="F80" s="8">
        <f t="shared" si="1"/>
        <v>1358.3333333333335</v>
      </c>
      <c r="G80" s="8">
        <f>IF(I80=0,0,(H80+I80)*$G$11/12)</f>
        <v>76.282051282051398</v>
      </c>
      <c r="H80" s="8">
        <f>IF(K80=0,0,IF(OR(ROW(H80)-13&lt;=$G$10,L80&gt;$G$8),0,$G$8/($G$9*12-$G$10)))</f>
        <v>1282.051282051282</v>
      </c>
      <c r="I80" s="9">
        <f>IF(E80+60&lt;$F$12,0,IF(ROW(H80)-13-$F$12&gt;=$G$9*12,0,$G$8-L80))</f>
        <v>20512.820512820545</v>
      </c>
      <c r="J80" s="10"/>
      <c r="K80" s="8">
        <f>IF(E80+60&lt;$F$12,0,IF(ROW(K80)-13-$F$12&lt;$G$10,0,$G$8/($G$9*12-$G$10)))</f>
        <v>1282.051282051282</v>
      </c>
      <c r="L80" s="8">
        <f>SUM($K$14:K80)</f>
        <v>79487.179487179455</v>
      </c>
      <c r="M80" s="10"/>
      <c r="N80" s="2"/>
      <c r="O80" s="2"/>
      <c r="P80" s="2"/>
      <c r="Q80" s="2"/>
      <c r="R80" s="2"/>
    </row>
    <row r="81" spans="1:18" ht="12.75" customHeight="1">
      <c r="A81" s="2"/>
      <c r="B81" s="2"/>
      <c r="C81" s="2"/>
      <c r="D81" s="29"/>
      <c r="E81" s="11">
        <v>8</v>
      </c>
      <c r="F81" s="8">
        <f t="shared" si="1"/>
        <v>1353.8461538461538</v>
      </c>
      <c r="G81" s="8">
        <f>IF(I81=0,0,(H81+I81)*$G$11/12)</f>
        <v>71.794871794871909</v>
      </c>
      <c r="H81" s="8">
        <f>IF(K81=0,0,IF(OR(ROW(H81)-13&lt;=$G$10,L81&gt;$G$8),0,$G$8/($G$9*12-$G$10)))</f>
        <v>1282.051282051282</v>
      </c>
      <c r="I81" s="9">
        <f>IF(E81+60&lt;$F$12,0,IF(ROW(H81)-13-$F$12&gt;=$G$9*12,0,$G$8-L81))</f>
        <v>19230.769230769263</v>
      </c>
      <c r="J81" s="10"/>
      <c r="K81" s="8">
        <f>IF(E81+60&lt;$F$12,0,IF(ROW(K81)-13-$F$12&lt;$G$10,0,$G$8/($G$9*12-$G$10)))</f>
        <v>1282.051282051282</v>
      </c>
      <c r="L81" s="8">
        <f>SUM($K$14:K81)</f>
        <v>80769.230769230737</v>
      </c>
      <c r="M81" s="10"/>
      <c r="N81" s="2"/>
      <c r="O81" s="2"/>
      <c r="P81" s="2"/>
      <c r="Q81" s="2"/>
      <c r="R81" s="2"/>
    </row>
    <row r="82" spans="1:18" ht="12.75" customHeight="1">
      <c r="A82" s="2"/>
      <c r="B82" s="2"/>
      <c r="C82" s="2"/>
      <c r="D82" s="29"/>
      <c r="E82" s="11">
        <v>9</v>
      </c>
      <c r="F82" s="8">
        <f t="shared" si="1"/>
        <v>1349.3589743589744</v>
      </c>
      <c r="G82" s="8">
        <f>IF(I82=0,0,(H82+I82)*$G$11/12)</f>
        <v>67.30769230769242</v>
      </c>
      <c r="H82" s="8">
        <f>IF(K82=0,0,IF(OR(ROW(H82)-13&lt;=$G$10,L82&gt;$G$8),0,$G$8/($G$9*12-$G$10)))</f>
        <v>1282.051282051282</v>
      </c>
      <c r="I82" s="9">
        <f>IF(E82+60&lt;$F$12,0,IF(ROW(H82)-13-$F$12&gt;=$G$9*12,0,$G$8-L82))</f>
        <v>17948.717948717982</v>
      </c>
      <c r="J82" s="10"/>
      <c r="K82" s="8">
        <f>IF(E82+60&lt;$F$12,0,IF(ROW(K82)-13-$F$12&lt;$G$10,0,$G$8/($G$9*12-$G$10)))</f>
        <v>1282.051282051282</v>
      </c>
      <c r="L82" s="8">
        <f>SUM($K$14:K82)</f>
        <v>82051.282051282018</v>
      </c>
      <c r="M82" s="10"/>
      <c r="N82" s="2"/>
      <c r="O82" s="2"/>
      <c r="P82" s="2"/>
      <c r="Q82" s="2"/>
      <c r="R82" s="2"/>
    </row>
    <row r="83" spans="1:18" ht="12.75" customHeight="1">
      <c r="A83" s="2"/>
      <c r="B83" s="2"/>
      <c r="C83" s="2"/>
      <c r="D83" s="29"/>
      <c r="E83" s="11">
        <v>10</v>
      </c>
      <c r="F83" s="8">
        <f t="shared" si="1"/>
        <v>1344.8717948717949</v>
      </c>
      <c r="G83" s="8">
        <f>IF(I83=0,0,(H83+I83)*$G$11/12)</f>
        <v>62.820512820512938</v>
      </c>
      <c r="H83" s="8">
        <f t="shared" ref="H83:H146" si="2">IF(K83=0,0,IF(OR(ROW(H83)-13&lt;=$G$10,L83&gt;$G$8),0,$G$8/($G$9*12-$G$10)))</f>
        <v>1282.051282051282</v>
      </c>
      <c r="I83" s="9">
        <f>IF(E83+60&lt;$F$12,0,IF(ROW(H83)-13-$F$12&gt;=$G$9*12,0,$G$8-L83))</f>
        <v>16666.666666666701</v>
      </c>
      <c r="J83" s="10"/>
      <c r="K83" s="8">
        <f>IF(E83+60&lt;$F$12,0,IF(ROW(K83)-13-$F$12&lt;$G$10,0,$G$8/($G$9*12-$G$10)))</f>
        <v>1282.051282051282</v>
      </c>
      <c r="L83" s="8">
        <f>SUM($K$14:K83)</f>
        <v>83333.333333333299</v>
      </c>
      <c r="M83" s="10"/>
      <c r="N83" s="2"/>
      <c r="O83" s="2"/>
      <c r="P83" s="2"/>
      <c r="Q83" s="2"/>
      <c r="R83" s="2"/>
    </row>
    <row r="84" spans="1:18" ht="12.75" customHeight="1">
      <c r="A84" s="2"/>
      <c r="B84" s="2"/>
      <c r="C84" s="2"/>
      <c r="D84" s="29"/>
      <c r="E84" s="11">
        <v>11</v>
      </c>
      <c r="F84" s="8">
        <f t="shared" si="1"/>
        <v>1340.3846153846155</v>
      </c>
      <c r="G84" s="8">
        <f>IF(I84=0,0,(H84+I84)*$G$11/12)</f>
        <v>58.333333333333456</v>
      </c>
      <c r="H84" s="8">
        <f t="shared" si="2"/>
        <v>1282.051282051282</v>
      </c>
      <c r="I84" s="9">
        <f>IF(E84+60&lt;$F$12,0,IF(ROW(H84)-13-$F$12&gt;=$G$9*12,0,$G$8-L84))</f>
        <v>15384.615384615419</v>
      </c>
      <c r="J84" s="10"/>
      <c r="K84" s="8">
        <f>IF(E84+60&lt;$F$12,0,IF(ROW(K84)-13-$F$12&lt;$G$10,0,$G$8/($G$9*12-$G$10)))</f>
        <v>1282.051282051282</v>
      </c>
      <c r="L84" s="8">
        <f>SUM($K$14:K84)</f>
        <v>84615.384615384581</v>
      </c>
      <c r="M84" s="10"/>
      <c r="N84" s="2"/>
      <c r="O84" s="2"/>
      <c r="P84" s="2"/>
      <c r="Q84" s="2"/>
      <c r="R84" s="2"/>
    </row>
    <row r="85" spans="1:18" ht="13.5" customHeight="1" thickBot="1">
      <c r="A85" s="2"/>
      <c r="B85" s="2"/>
      <c r="C85" s="2"/>
      <c r="D85" s="30"/>
      <c r="E85" s="12">
        <v>12</v>
      </c>
      <c r="F85" s="13">
        <f t="shared" si="1"/>
        <v>1335.897435897436</v>
      </c>
      <c r="G85" s="13">
        <f>IF(I85=0,0,(H85+I85)*$G$11/12)</f>
        <v>53.846153846153975</v>
      </c>
      <c r="H85" s="13">
        <f t="shared" si="2"/>
        <v>1282.051282051282</v>
      </c>
      <c r="I85" s="14">
        <f t="shared" ref="I85:I148" si="3">IF(E85+60&lt;$F$12,0,IF(ROW(H85)-13-$F$12&gt;=$G$9*12,0,$G$8-L85))</f>
        <v>14102.564102564138</v>
      </c>
      <c r="J85" s="10"/>
      <c r="K85" s="8">
        <f>IF(E85+60&lt;$F$12,0,IF(ROW(K85)-13-$F$12&lt;$G$10,0,$G$8/($G$9*12-$G$10)))</f>
        <v>1282.051282051282</v>
      </c>
      <c r="L85" s="8">
        <f>SUM($K$14:K85)</f>
        <v>85897.435897435862</v>
      </c>
      <c r="M85" s="10"/>
      <c r="N85" s="2"/>
      <c r="O85" s="2"/>
      <c r="P85" s="2"/>
      <c r="Q85" s="2"/>
      <c r="R85" s="2"/>
    </row>
    <row r="86" spans="1:18" ht="12.75">
      <c r="A86" s="2"/>
      <c r="B86" s="2"/>
      <c r="C86" s="2"/>
      <c r="D86" s="28" t="s">
        <v>19</v>
      </c>
      <c r="E86" s="6">
        <v>1</v>
      </c>
      <c r="F86" s="7">
        <f t="shared" si="1"/>
        <v>1331.4102564102566</v>
      </c>
      <c r="G86" s="7">
        <f t="shared" ref="G86:G149" si="4">IF(I86=0,0,(H86+I86)*$G$11/12)</f>
        <v>49.358974358974486</v>
      </c>
      <c r="H86" s="8">
        <f t="shared" si="2"/>
        <v>1282.051282051282</v>
      </c>
      <c r="I86" s="15">
        <f t="shared" si="3"/>
        <v>12820.512820512857</v>
      </c>
      <c r="J86" s="2"/>
      <c r="K86" s="8">
        <f t="shared" ref="K86:K149" si="5">IF(E86+60&lt;$F$12,0,IF(ROW(K86)-13-$F$12&lt;$G$10,0,$G$8/($G$9*12-$G$10)))</f>
        <v>1282.051282051282</v>
      </c>
      <c r="L86" s="8">
        <f>SUM($K$14:K86)</f>
        <v>87179.487179487143</v>
      </c>
      <c r="M86" s="2"/>
      <c r="N86" s="2"/>
      <c r="O86" s="2"/>
      <c r="P86" s="2"/>
      <c r="Q86" s="2"/>
      <c r="R86" s="2"/>
    </row>
    <row r="87" spans="1:18" ht="12.75">
      <c r="A87" s="2"/>
      <c r="B87" s="2"/>
      <c r="C87" s="2"/>
      <c r="D87" s="29"/>
      <c r="E87" s="11">
        <v>2</v>
      </c>
      <c r="F87" s="8">
        <f t="shared" si="1"/>
        <v>1326.9230769230769</v>
      </c>
      <c r="G87" s="8">
        <f t="shared" si="4"/>
        <v>44.871794871795004</v>
      </c>
      <c r="H87" s="8">
        <f t="shared" si="2"/>
        <v>1282.051282051282</v>
      </c>
      <c r="I87" s="9">
        <f t="shared" si="3"/>
        <v>11538.461538461575</v>
      </c>
      <c r="J87" s="2"/>
      <c r="K87" s="8">
        <f t="shared" si="5"/>
        <v>1282.051282051282</v>
      </c>
      <c r="L87" s="8">
        <f>SUM($K$14:K87)</f>
        <v>88461.538461538425</v>
      </c>
      <c r="M87" s="2"/>
      <c r="N87" s="2"/>
      <c r="O87" s="2"/>
      <c r="P87" s="2"/>
      <c r="Q87" s="2"/>
      <c r="R87" s="2"/>
    </row>
    <row r="88" spans="1:18" ht="12.75">
      <c r="A88" s="2"/>
      <c r="B88" s="2"/>
      <c r="C88" s="2"/>
      <c r="D88" s="29"/>
      <c r="E88" s="11">
        <v>3</v>
      </c>
      <c r="F88" s="8">
        <f t="shared" si="1"/>
        <v>1322.4358974358975</v>
      </c>
      <c r="G88" s="8">
        <f t="shared" si="4"/>
        <v>40.384615384615515</v>
      </c>
      <c r="H88" s="8">
        <f t="shared" si="2"/>
        <v>1282.051282051282</v>
      </c>
      <c r="I88" s="9">
        <f t="shared" si="3"/>
        <v>10256.410256410294</v>
      </c>
      <c r="J88" s="2"/>
      <c r="K88" s="8">
        <f t="shared" si="5"/>
        <v>1282.051282051282</v>
      </c>
      <c r="L88" s="8">
        <f>SUM($K$14:K88)</f>
        <v>89743.589743589706</v>
      </c>
      <c r="M88" s="2"/>
      <c r="N88" s="2"/>
      <c r="O88" s="2"/>
      <c r="P88" s="2"/>
      <c r="Q88" s="2"/>
      <c r="R88" s="2"/>
    </row>
    <row r="89" spans="1:18" ht="12.75">
      <c r="A89" s="2"/>
      <c r="B89" s="2"/>
      <c r="C89" s="2"/>
      <c r="D89" s="29"/>
      <c r="E89" s="11">
        <v>4</v>
      </c>
      <c r="F89" s="8">
        <f t="shared" si="1"/>
        <v>1317.948717948718</v>
      </c>
      <c r="G89" s="8">
        <f t="shared" si="4"/>
        <v>35.897435897436033</v>
      </c>
      <c r="H89" s="8">
        <f t="shared" si="2"/>
        <v>1282.051282051282</v>
      </c>
      <c r="I89" s="9">
        <f t="shared" si="3"/>
        <v>8974.3589743590128</v>
      </c>
      <c r="J89" s="2"/>
      <c r="K89" s="8">
        <f t="shared" si="5"/>
        <v>1282.051282051282</v>
      </c>
      <c r="L89" s="8">
        <f>SUM($K$14:K89)</f>
        <v>91025.641025640987</v>
      </c>
      <c r="M89" s="2"/>
      <c r="N89" s="2"/>
      <c r="O89" s="2"/>
      <c r="P89" s="2"/>
      <c r="Q89" s="2"/>
      <c r="R89" s="2"/>
    </row>
    <row r="90" spans="1:18" ht="12.75">
      <c r="A90" s="2"/>
      <c r="B90" s="2"/>
      <c r="C90" s="2"/>
      <c r="D90" s="29"/>
      <c r="E90" s="11">
        <v>5</v>
      </c>
      <c r="F90" s="8">
        <f t="shared" si="1"/>
        <v>1313.4615384615386</v>
      </c>
      <c r="G90" s="8">
        <f t="shared" si="4"/>
        <v>31.410256410256547</v>
      </c>
      <c r="H90" s="8">
        <f t="shared" si="2"/>
        <v>1282.051282051282</v>
      </c>
      <c r="I90" s="9">
        <f t="shared" si="3"/>
        <v>7692.3076923077315</v>
      </c>
      <c r="J90" s="2"/>
      <c r="K90" s="8">
        <f t="shared" si="5"/>
        <v>1282.051282051282</v>
      </c>
      <c r="L90" s="8">
        <f>SUM($K$14:K90)</f>
        <v>92307.692307692269</v>
      </c>
      <c r="M90" s="2"/>
      <c r="N90" s="2"/>
      <c r="O90" s="2"/>
      <c r="P90" s="2"/>
      <c r="Q90" s="2"/>
      <c r="R90" s="2"/>
    </row>
    <row r="91" spans="1:18" ht="12.75">
      <c r="A91" s="2"/>
      <c r="B91" s="2"/>
      <c r="C91" s="2"/>
      <c r="D91" s="29"/>
      <c r="E91" s="11">
        <v>6</v>
      </c>
      <c r="F91" s="8">
        <f t="shared" si="1"/>
        <v>1308.9743589743591</v>
      </c>
      <c r="G91" s="8">
        <f t="shared" si="4"/>
        <v>26.923076923077065</v>
      </c>
      <c r="H91" s="8">
        <f t="shared" si="2"/>
        <v>1282.051282051282</v>
      </c>
      <c r="I91" s="9">
        <f t="shared" si="3"/>
        <v>6410.2564102564502</v>
      </c>
      <c r="J91" s="2"/>
      <c r="K91" s="8">
        <f t="shared" si="5"/>
        <v>1282.051282051282</v>
      </c>
      <c r="L91" s="8">
        <f>SUM($K$14:K91)</f>
        <v>93589.74358974355</v>
      </c>
      <c r="M91" s="2"/>
      <c r="N91" s="2"/>
      <c r="O91" s="2"/>
      <c r="P91" s="2"/>
      <c r="Q91" s="2"/>
      <c r="R91" s="2"/>
    </row>
    <row r="92" spans="1:18" ht="12.75">
      <c r="A92" s="2"/>
      <c r="B92" s="2"/>
      <c r="C92" s="2"/>
      <c r="D92" s="29"/>
      <c r="E92" s="11">
        <v>7</v>
      </c>
      <c r="F92" s="8">
        <f t="shared" si="1"/>
        <v>1304.4871794871797</v>
      </c>
      <c r="G92" s="8">
        <f t="shared" si="4"/>
        <v>22.435897435897584</v>
      </c>
      <c r="H92" s="8">
        <f t="shared" si="2"/>
        <v>1282.051282051282</v>
      </c>
      <c r="I92" s="9">
        <f t="shared" si="3"/>
        <v>5128.2051282051689</v>
      </c>
      <c r="J92" s="2"/>
      <c r="K92" s="8">
        <f t="shared" si="5"/>
        <v>1282.051282051282</v>
      </c>
      <c r="L92" s="8">
        <f>SUM($K$14:K92)</f>
        <v>94871.794871794831</v>
      </c>
      <c r="M92" s="2"/>
      <c r="N92" s="2"/>
      <c r="O92" s="2"/>
      <c r="P92" s="2"/>
      <c r="Q92" s="2"/>
      <c r="R92" s="2"/>
    </row>
    <row r="93" spans="1:18" ht="12.75">
      <c r="A93" s="2"/>
      <c r="B93" s="2"/>
      <c r="C93" s="2"/>
      <c r="D93" s="29"/>
      <c r="E93" s="11">
        <v>8</v>
      </c>
      <c r="F93" s="8">
        <f t="shared" si="1"/>
        <v>1300</v>
      </c>
      <c r="G93" s="8">
        <f t="shared" si="4"/>
        <v>17.948717948718095</v>
      </c>
      <c r="H93" s="8">
        <f t="shared" si="2"/>
        <v>1282.051282051282</v>
      </c>
      <c r="I93" s="9">
        <f t="shared" si="3"/>
        <v>3846.1538461538876</v>
      </c>
      <c r="J93" s="2"/>
      <c r="K93" s="8">
        <f t="shared" si="5"/>
        <v>1282.051282051282</v>
      </c>
      <c r="L93" s="8">
        <f>SUM($K$14:K93)</f>
        <v>96153.846153846112</v>
      </c>
      <c r="M93" s="2"/>
      <c r="N93" s="2"/>
      <c r="O93" s="2"/>
      <c r="P93" s="2"/>
      <c r="Q93" s="2"/>
      <c r="R93" s="2"/>
    </row>
    <row r="94" spans="1:18" ht="12.75">
      <c r="A94" s="2"/>
      <c r="B94" s="2"/>
      <c r="C94" s="2"/>
      <c r="D94" s="29"/>
      <c r="E94" s="11">
        <v>9</v>
      </c>
      <c r="F94" s="8">
        <f t="shared" si="1"/>
        <v>1295.5128205128206</v>
      </c>
      <c r="G94" s="8">
        <f t="shared" si="4"/>
        <v>13.461538461538611</v>
      </c>
      <c r="H94" s="8">
        <f t="shared" si="2"/>
        <v>1282.051282051282</v>
      </c>
      <c r="I94" s="9">
        <f t="shared" si="3"/>
        <v>2564.1025641026063</v>
      </c>
      <c r="J94" s="2"/>
      <c r="K94" s="8">
        <f t="shared" si="5"/>
        <v>1282.051282051282</v>
      </c>
      <c r="L94" s="8">
        <f>SUM($K$14:K94)</f>
        <v>97435.897435897394</v>
      </c>
      <c r="M94" s="2"/>
      <c r="N94" s="2"/>
      <c r="O94" s="2"/>
      <c r="P94" s="2"/>
      <c r="Q94" s="2"/>
      <c r="R94" s="2"/>
    </row>
    <row r="95" spans="1:18" ht="12.75">
      <c r="A95" s="2"/>
      <c r="B95" s="2"/>
      <c r="C95" s="2"/>
      <c r="D95" s="29"/>
      <c r="E95" s="11">
        <v>10</v>
      </c>
      <c r="F95" s="8">
        <f t="shared" si="1"/>
        <v>1291.0256410256411</v>
      </c>
      <c r="G95" s="8">
        <f t="shared" si="4"/>
        <v>8.9743589743591254</v>
      </c>
      <c r="H95" s="8">
        <f t="shared" si="2"/>
        <v>1282.051282051282</v>
      </c>
      <c r="I95" s="9">
        <f t="shared" si="3"/>
        <v>1282.051282051325</v>
      </c>
      <c r="J95" s="2"/>
      <c r="K95" s="8">
        <f t="shared" si="5"/>
        <v>1282.051282051282</v>
      </c>
      <c r="L95" s="8">
        <f>SUM($K$14:K95)</f>
        <v>98717.948717948675</v>
      </c>
      <c r="M95" s="2"/>
      <c r="N95" s="2"/>
      <c r="O95" s="2"/>
      <c r="P95" s="2"/>
      <c r="Q95" s="2"/>
      <c r="R95" s="2"/>
    </row>
    <row r="96" spans="1:18" ht="12.75">
      <c r="A96" s="2"/>
      <c r="B96" s="2"/>
      <c r="C96" s="2"/>
      <c r="D96" s="29"/>
      <c r="E96" s="11">
        <v>11</v>
      </c>
      <c r="F96" s="8">
        <f t="shared" si="1"/>
        <v>1286.5384615384617</v>
      </c>
      <c r="G96" s="8">
        <f t="shared" si="4"/>
        <v>4.48717948717964</v>
      </c>
      <c r="H96" s="8">
        <f t="shared" si="2"/>
        <v>1282.051282051282</v>
      </c>
      <c r="I96" s="9">
        <f t="shared" si="3"/>
        <v>4.3655745685100555E-11</v>
      </c>
      <c r="J96" s="2"/>
      <c r="K96" s="8">
        <f t="shared" si="5"/>
        <v>1282.051282051282</v>
      </c>
      <c r="L96" s="8">
        <f>SUM($K$14:K96)</f>
        <v>99999.999999999956</v>
      </c>
      <c r="M96" s="2"/>
      <c r="N96" s="2"/>
      <c r="O96" s="2"/>
      <c r="P96" s="2"/>
      <c r="Q96" s="2"/>
      <c r="R96" s="2"/>
    </row>
    <row r="97" spans="1:18" ht="13.5" thickBot="1">
      <c r="A97" s="2"/>
      <c r="B97" s="2"/>
      <c r="C97" s="2"/>
      <c r="D97" s="30"/>
      <c r="E97" s="12">
        <v>12</v>
      </c>
      <c r="F97" s="13">
        <f t="shared" si="1"/>
        <v>0</v>
      </c>
      <c r="G97" s="13">
        <f t="shared" si="4"/>
        <v>0</v>
      </c>
      <c r="H97" s="13">
        <f t="shared" si="2"/>
        <v>0</v>
      </c>
      <c r="I97" s="14">
        <f t="shared" si="3"/>
        <v>0</v>
      </c>
      <c r="J97" s="2"/>
      <c r="K97" s="8">
        <f t="shared" si="5"/>
        <v>1282.051282051282</v>
      </c>
      <c r="L97" s="8">
        <f>SUM($K$14:K97)</f>
        <v>101282.05128205124</v>
      </c>
      <c r="M97" s="2"/>
      <c r="N97" s="2"/>
      <c r="O97" s="2"/>
      <c r="P97" s="2"/>
      <c r="Q97" s="2"/>
      <c r="R97" s="2"/>
    </row>
    <row r="98" spans="1:18" ht="12.75">
      <c r="A98" s="2"/>
      <c r="B98" s="2"/>
      <c r="C98" s="2"/>
      <c r="D98" s="28" t="s">
        <v>20</v>
      </c>
      <c r="E98" s="6">
        <v>1</v>
      </c>
      <c r="F98" s="7">
        <f t="shared" si="1"/>
        <v>0</v>
      </c>
      <c r="G98" s="7">
        <f t="shared" si="4"/>
        <v>0</v>
      </c>
      <c r="H98" s="8">
        <f t="shared" si="2"/>
        <v>0</v>
      </c>
      <c r="I98" s="15">
        <f t="shared" si="3"/>
        <v>0</v>
      </c>
      <c r="J98" s="2"/>
      <c r="K98" s="8">
        <f t="shared" si="5"/>
        <v>1282.051282051282</v>
      </c>
      <c r="L98" s="8">
        <f>SUM($K$14:K98)</f>
        <v>102564.10256410252</v>
      </c>
      <c r="M98" s="2"/>
      <c r="N98" s="2"/>
      <c r="O98" s="2"/>
      <c r="P98" s="2"/>
      <c r="Q98" s="2"/>
      <c r="R98" s="2"/>
    </row>
    <row r="99" spans="1:18" ht="12.75">
      <c r="A99" s="2"/>
      <c r="B99" s="2"/>
      <c r="C99" s="2"/>
      <c r="D99" s="29"/>
      <c r="E99" s="11">
        <v>2</v>
      </c>
      <c r="F99" s="8">
        <f t="shared" si="1"/>
        <v>0</v>
      </c>
      <c r="G99" s="8">
        <f t="shared" si="4"/>
        <v>0</v>
      </c>
      <c r="H99" s="8">
        <f t="shared" si="2"/>
        <v>0</v>
      </c>
      <c r="I99" s="9">
        <f t="shared" si="3"/>
        <v>0</v>
      </c>
      <c r="J99" s="2"/>
      <c r="K99" s="8">
        <f t="shared" si="5"/>
        <v>1282.051282051282</v>
      </c>
      <c r="L99" s="8">
        <f>SUM($K$14:K99)</f>
        <v>103846.1538461538</v>
      </c>
      <c r="M99" s="2"/>
      <c r="N99" s="2"/>
      <c r="O99" s="2"/>
      <c r="P99" s="2"/>
      <c r="Q99" s="2"/>
      <c r="R99" s="2"/>
    </row>
    <row r="100" spans="1:18" ht="12.75">
      <c r="A100" s="2"/>
      <c r="B100" s="2"/>
      <c r="C100" s="2"/>
      <c r="D100" s="29"/>
      <c r="E100" s="11">
        <v>3</v>
      </c>
      <c r="F100" s="8">
        <f t="shared" si="1"/>
        <v>0</v>
      </c>
      <c r="G100" s="8">
        <f t="shared" si="4"/>
        <v>0</v>
      </c>
      <c r="H100" s="8">
        <f t="shared" si="2"/>
        <v>0</v>
      </c>
      <c r="I100" s="9">
        <f t="shared" si="3"/>
        <v>0</v>
      </c>
      <c r="J100" s="2"/>
      <c r="K100" s="8">
        <f t="shared" si="5"/>
        <v>1282.051282051282</v>
      </c>
      <c r="L100" s="8">
        <f>SUM($K$14:K100)</f>
        <v>105128.20512820508</v>
      </c>
      <c r="M100" s="2"/>
      <c r="N100" s="2"/>
      <c r="O100" s="2"/>
      <c r="P100" s="2"/>
      <c r="Q100" s="2"/>
      <c r="R100" s="2"/>
    </row>
    <row r="101" spans="1:18" ht="12.75">
      <c r="A101" s="2"/>
      <c r="B101" s="2"/>
      <c r="C101" s="2"/>
      <c r="D101" s="29"/>
      <c r="E101" s="11">
        <v>4</v>
      </c>
      <c r="F101" s="8">
        <f t="shared" si="1"/>
        <v>0</v>
      </c>
      <c r="G101" s="8">
        <f t="shared" si="4"/>
        <v>0</v>
      </c>
      <c r="H101" s="8">
        <f t="shared" si="2"/>
        <v>0</v>
      </c>
      <c r="I101" s="9">
        <f t="shared" si="3"/>
        <v>0</v>
      </c>
      <c r="J101" s="2"/>
      <c r="K101" s="8">
        <f t="shared" si="5"/>
        <v>1282.051282051282</v>
      </c>
      <c r="L101" s="8">
        <f>SUM($K$14:K101)</f>
        <v>106410.25641025636</v>
      </c>
      <c r="M101" s="2"/>
      <c r="N101" s="2"/>
      <c r="O101" s="2"/>
      <c r="P101" s="2"/>
      <c r="Q101" s="2"/>
      <c r="R101" s="2"/>
    </row>
    <row r="102" spans="1:18" ht="12.75">
      <c r="A102" s="2"/>
      <c r="B102" s="2"/>
      <c r="C102" s="2"/>
      <c r="D102" s="29"/>
      <c r="E102" s="11">
        <v>5</v>
      </c>
      <c r="F102" s="8">
        <f t="shared" si="1"/>
        <v>0</v>
      </c>
      <c r="G102" s="8">
        <f t="shared" si="4"/>
        <v>0</v>
      </c>
      <c r="H102" s="8">
        <f t="shared" si="2"/>
        <v>0</v>
      </c>
      <c r="I102" s="9">
        <f t="shared" si="3"/>
        <v>0</v>
      </c>
      <c r="J102" s="2"/>
      <c r="K102" s="8">
        <f t="shared" si="5"/>
        <v>1282.051282051282</v>
      </c>
      <c r="L102" s="8">
        <f>SUM($K$14:K102)</f>
        <v>107692.30769230764</v>
      </c>
      <c r="M102" s="2"/>
      <c r="N102" s="2"/>
      <c r="O102" s="2"/>
      <c r="P102" s="2"/>
      <c r="Q102" s="2"/>
      <c r="R102" s="2"/>
    </row>
    <row r="103" spans="1:18" ht="12.75">
      <c r="A103" s="2"/>
      <c r="B103" s="2"/>
      <c r="C103" s="2"/>
      <c r="D103" s="29"/>
      <c r="E103" s="11">
        <v>6</v>
      </c>
      <c r="F103" s="8">
        <f t="shared" si="1"/>
        <v>0</v>
      </c>
      <c r="G103" s="8">
        <f t="shared" si="4"/>
        <v>0</v>
      </c>
      <c r="H103" s="8">
        <f t="shared" si="2"/>
        <v>0</v>
      </c>
      <c r="I103" s="9">
        <f t="shared" si="3"/>
        <v>0</v>
      </c>
      <c r="J103" s="2"/>
      <c r="K103" s="8">
        <f t="shared" si="5"/>
        <v>1282.051282051282</v>
      </c>
      <c r="L103" s="8">
        <f>SUM($K$14:K103)</f>
        <v>108974.35897435893</v>
      </c>
      <c r="M103" s="2"/>
      <c r="N103" s="2"/>
      <c r="O103" s="2"/>
      <c r="P103" s="2"/>
      <c r="Q103" s="2"/>
      <c r="R103" s="2"/>
    </row>
    <row r="104" spans="1:18" ht="12.75">
      <c r="A104" s="2"/>
      <c r="B104" s="2"/>
      <c r="C104" s="2"/>
      <c r="D104" s="29"/>
      <c r="E104" s="11">
        <v>7</v>
      </c>
      <c r="F104" s="8">
        <f t="shared" si="1"/>
        <v>0</v>
      </c>
      <c r="G104" s="8">
        <f t="shared" si="4"/>
        <v>0</v>
      </c>
      <c r="H104" s="8">
        <f t="shared" si="2"/>
        <v>0</v>
      </c>
      <c r="I104" s="9">
        <f t="shared" si="3"/>
        <v>0</v>
      </c>
      <c r="J104" s="2"/>
      <c r="K104" s="8">
        <f t="shared" si="5"/>
        <v>1282.051282051282</v>
      </c>
      <c r="L104" s="8">
        <f>SUM($K$14:K104)</f>
        <v>110256.41025641021</v>
      </c>
      <c r="M104" s="2"/>
      <c r="N104" s="2"/>
      <c r="O104" s="2"/>
      <c r="P104" s="2"/>
      <c r="Q104" s="2"/>
      <c r="R104" s="2"/>
    </row>
    <row r="105" spans="1:18" ht="12.75">
      <c r="A105" s="2"/>
      <c r="B105" s="2"/>
      <c r="C105" s="2"/>
      <c r="D105" s="29"/>
      <c r="E105" s="11">
        <v>8</v>
      </c>
      <c r="F105" s="8">
        <f t="shared" si="1"/>
        <v>0</v>
      </c>
      <c r="G105" s="8">
        <f t="shared" si="4"/>
        <v>0</v>
      </c>
      <c r="H105" s="8">
        <f t="shared" si="2"/>
        <v>0</v>
      </c>
      <c r="I105" s="9">
        <f t="shared" si="3"/>
        <v>0</v>
      </c>
      <c r="J105" s="2"/>
      <c r="K105" s="8">
        <f t="shared" si="5"/>
        <v>1282.051282051282</v>
      </c>
      <c r="L105" s="8">
        <f>SUM($K$14:K105)</f>
        <v>111538.46153846149</v>
      </c>
      <c r="M105" s="2"/>
      <c r="N105" s="2"/>
      <c r="O105" s="2"/>
      <c r="P105" s="2"/>
      <c r="Q105" s="2"/>
      <c r="R105" s="2"/>
    </row>
    <row r="106" spans="1:18" ht="12.75">
      <c r="A106" s="2"/>
      <c r="B106" s="2"/>
      <c r="C106" s="2"/>
      <c r="D106" s="29"/>
      <c r="E106" s="11">
        <v>9</v>
      </c>
      <c r="F106" s="8">
        <f t="shared" si="1"/>
        <v>0</v>
      </c>
      <c r="G106" s="8">
        <f t="shared" si="4"/>
        <v>0</v>
      </c>
      <c r="H106" s="8">
        <f t="shared" si="2"/>
        <v>0</v>
      </c>
      <c r="I106" s="9">
        <f t="shared" si="3"/>
        <v>0</v>
      </c>
      <c r="J106" s="2"/>
      <c r="K106" s="8">
        <f t="shared" si="5"/>
        <v>1282.051282051282</v>
      </c>
      <c r="L106" s="8">
        <f>SUM($K$14:K106)</f>
        <v>112820.51282051277</v>
      </c>
      <c r="M106" s="2"/>
      <c r="N106" s="2"/>
      <c r="O106" s="2"/>
      <c r="P106" s="2"/>
      <c r="Q106" s="2"/>
      <c r="R106" s="2"/>
    </row>
    <row r="107" spans="1:18" ht="12.75">
      <c r="A107" s="2"/>
      <c r="B107" s="2"/>
      <c r="C107" s="2"/>
      <c r="D107" s="29"/>
      <c r="E107" s="11">
        <v>10</v>
      </c>
      <c r="F107" s="8">
        <f t="shared" si="1"/>
        <v>0</v>
      </c>
      <c r="G107" s="8">
        <f t="shared" si="4"/>
        <v>0</v>
      </c>
      <c r="H107" s="8">
        <f t="shared" si="2"/>
        <v>0</v>
      </c>
      <c r="I107" s="9">
        <f t="shared" si="3"/>
        <v>0</v>
      </c>
      <c r="J107" s="2"/>
      <c r="K107" s="8">
        <f t="shared" si="5"/>
        <v>1282.051282051282</v>
      </c>
      <c r="L107" s="8">
        <f>SUM($K$14:K107)</f>
        <v>114102.56410256405</v>
      </c>
      <c r="M107" s="2"/>
      <c r="N107" s="2"/>
      <c r="O107" s="2"/>
      <c r="P107" s="2"/>
      <c r="Q107" s="2"/>
      <c r="R107" s="2"/>
    </row>
    <row r="108" spans="1:18" ht="12.75">
      <c r="A108" s="2"/>
      <c r="B108" s="2"/>
      <c r="C108" s="2"/>
      <c r="D108" s="29"/>
      <c r="E108" s="11">
        <v>11</v>
      </c>
      <c r="F108" s="8">
        <f t="shared" si="1"/>
        <v>0</v>
      </c>
      <c r="G108" s="8">
        <f t="shared" si="4"/>
        <v>0</v>
      </c>
      <c r="H108" s="8">
        <f t="shared" si="2"/>
        <v>0</v>
      </c>
      <c r="I108" s="9">
        <f t="shared" si="3"/>
        <v>0</v>
      </c>
      <c r="J108" s="2"/>
      <c r="K108" s="8">
        <f t="shared" si="5"/>
        <v>1282.051282051282</v>
      </c>
      <c r="L108" s="8">
        <f>SUM($K$14:K108)</f>
        <v>115384.61538461533</v>
      </c>
      <c r="M108" s="2"/>
      <c r="N108" s="2"/>
      <c r="O108" s="2"/>
      <c r="P108" s="2"/>
      <c r="Q108" s="2"/>
      <c r="R108" s="2"/>
    </row>
    <row r="109" spans="1:18" ht="13.5" thickBot="1">
      <c r="A109" s="2"/>
      <c r="B109" s="2"/>
      <c r="C109" s="2"/>
      <c r="D109" s="30"/>
      <c r="E109" s="12">
        <v>12</v>
      </c>
      <c r="F109" s="13">
        <f t="shared" si="1"/>
        <v>0</v>
      </c>
      <c r="G109" s="13">
        <f t="shared" si="4"/>
        <v>0</v>
      </c>
      <c r="H109" s="13">
        <f t="shared" si="2"/>
        <v>0</v>
      </c>
      <c r="I109" s="14">
        <f t="shared" si="3"/>
        <v>0</v>
      </c>
      <c r="J109" s="2"/>
      <c r="K109" s="8">
        <f t="shared" si="5"/>
        <v>1282.051282051282</v>
      </c>
      <c r="L109" s="8">
        <f>SUM($K$14:K109)</f>
        <v>116666.66666666661</v>
      </c>
      <c r="M109" s="2"/>
      <c r="N109" s="2"/>
      <c r="O109" s="2"/>
      <c r="P109" s="2"/>
      <c r="Q109" s="2"/>
      <c r="R109" s="2"/>
    </row>
    <row r="110" spans="1:18" ht="12.75">
      <c r="A110" s="2"/>
      <c r="B110" s="2"/>
      <c r="C110" s="2"/>
      <c r="D110" s="28" t="s">
        <v>21</v>
      </c>
      <c r="E110" s="6">
        <v>1</v>
      </c>
      <c r="F110" s="7">
        <f t="shared" si="1"/>
        <v>0</v>
      </c>
      <c r="G110" s="7">
        <f t="shared" si="4"/>
        <v>0</v>
      </c>
      <c r="H110" s="8">
        <f t="shared" si="2"/>
        <v>0</v>
      </c>
      <c r="I110" s="15">
        <f t="shared" si="3"/>
        <v>0</v>
      </c>
      <c r="J110" s="2"/>
      <c r="K110" s="8">
        <f t="shared" si="5"/>
        <v>1282.051282051282</v>
      </c>
      <c r="L110" s="8">
        <f>SUM($K$14:K110)</f>
        <v>117948.71794871789</v>
      </c>
      <c r="M110" s="2"/>
      <c r="N110" s="2"/>
      <c r="O110" s="2"/>
      <c r="P110" s="2"/>
      <c r="Q110" s="2"/>
      <c r="R110" s="2"/>
    </row>
    <row r="111" spans="1:18" ht="12.75">
      <c r="A111" s="2"/>
      <c r="B111" s="2"/>
      <c r="C111" s="2"/>
      <c r="D111" s="29"/>
      <c r="E111" s="11">
        <v>2</v>
      </c>
      <c r="F111" s="8">
        <f t="shared" si="1"/>
        <v>0</v>
      </c>
      <c r="G111" s="8">
        <f t="shared" si="4"/>
        <v>0</v>
      </c>
      <c r="H111" s="8">
        <f t="shared" si="2"/>
        <v>0</v>
      </c>
      <c r="I111" s="9">
        <f t="shared" si="3"/>
        <v>0</v>
      </c>
      <c r="J111" s="2"/>
      <c r="K111" s="8">
        <f t="shared" si="5"/>
        <v>1282.051282051282</v>
      </c>
      <c r="L111" s="8">
        <f>SUM($K$14:K111)</f>
        <v>119230.76923076918</v>
      </c>
      <c r="M111" s="2"/>
      <c r="N111" s="2"/>
      <c r="O111" s="2"/>
      <c r="P111" s="2"/>
      <c r="Q111" s="2"/>
      <c r="R111" s="2"/>
    </row>
    <row r="112" spans="1:18" ht="12.75">
      <c r="A112" s="2"/>
      <c r="B112" s="2"/>
      <c r="C112" s="2"/>
      <c r="D112" s="29"/>
      <c r="E112" s="11">
        <v>3</v>
      </c>
      <c r="F112" s="8">
        <f t="shared" si="1"/>
        <v>0</v>
      </c>
      <c r="G112" s="8">
        <f t="shared" si="4"/>
        <v>0</v>
      </c>
      <c r="H112" s="8">
        <f t="shared" si="2"/>
        <v>0</v>
      </c>
      <c r="I112" s="9">
        <f t="shared" si="3"/>
        <v>0</v>
      </c>
      <c r="J112" s="2"/>
      <c r="K112" s="8">
        <f t="shared" si="5"/>
        <v>1282.051282051282</v>
      </c>
      <c r="L112" s="8">
        <f>SUM($K$14:K112)</f>
        <v>120512.82051282046</v>
      </c>
      <c r="M112" s="2"/>
      <c r="N112" s="2"/>
      <c r="O112" s="2"/>
      <c r="P112" s="2"/>
      <c r="Q112" s="2"/>
      <c r="R112" s="2"/>
    </row>
    <row r="113" spans="1:18" ht="12.75">
      <c r="A113" s="2"/>
      <c r="B113" s="2"/>
      <c r="C113" s="2"/>
      <c r="D113" s="29"/>
      <c r="E113" s="11">
        <v>4</v>
      </c>
      <c r="F113" s="8">
        <f t="shared" si="1"/>
        <v>0</v>
      </c>
      <c r="G113" s="8">
        <f t="shared" si="4"/>
        <v>0</v>
      </c>
      <c r="H113" s="8">
        <f t="shared" si="2"/>
        <v>0</v>
      </c>
      <c r="I113" s="9">
        <f t="shared" si="3"/>
        <v>0</v>
      </c>
      <c r="J113" s="2"/>
      <c r="K113" s="8">
        <f t="shared" si="5"/>
        <v>1282.051282051282</v>
      </c>
      <c r="L113" s="8">
        <f>SUM($K$14:K113)</f>
        <v>121794.87179487174</v>
      </c>
      <c r="M113" s="2"/>
      <c r="N113" s="2"/>
      <c r="O113" s="2"/>
      <c r="P113" s="2"/>
      <c r="Q113" s="2"/>
      <c r="R113" s="2"/>
    </row>
    <row r="114" spans="1:18" ht="12.75">
      <c r="A114" s="2"/>
      <c r="B114" s="2"/>
      <c r="C114" s="2"/>
      <c r="D114" s="29"/>
      <c r="E114" s="11">
        <v>5</v>
      </c>
      <c r="F114" s="8">
        <f t="shared" si="1"/>
        <v>0</v>
      </c>
      <c r="G114" s="8">
        <f t="shared" si="4"/>
        <v>0</v>
      </c>
      <c r="H114" s="8">
        <f t="shared" si="2"/>
        <v>0</v>
      </c>
      <c r="I114" s="9">
        <f t="shared" si="3"/>
        <v>0</v>
      </c>
      <c r="J114" s="2"/>
      <c r="K114" s="8">
        <f t="shared" si="5"/>
        <v>1282.051282051282</v>
      </c>
      <c r="L114" s="8">
        <f>SUM($K$14:K114)</f>
        <v>123076.92307692302</v>
      </c>
      <c r="M114" s="2"/>
      <c r="N114" s="2"/>
      <c r="O114" s="2"/>
      <c r="P114" s="2"/>
      <c r="Q114" s="2"/>
      <c r="R114" s="2"/>
    </row>
    <row r="115" spans="1:18" ht="12.75">
      <c r="A115" s="2"/>
      <c r="B115" s="2"/>
      <c r="C115" s="2"/>
      <c r="D115" s="29"/>
      <c r="E115" s="11">
        <v>6</v>
      </c>
      <c r="F115" s="8">
        <f t="shared" si="1"/>
        <v>0</v>
      </c>
      <c r="G115" s="8">
        <f t="shared" si="4"/>
        <v>0</v>
      </c>
      <c r="H115" s="8">
        <f t="shared" si="2"/>
        <v>0</v>
      </c>
      <c r="I115" s="9">
        <f t="shared" si="3"/>
        <v>0</v>
      </c>
      <c r="J115" s="2"/>
      <c r="K115" s="8">
        <f t="shared" si="5"/>
        <v>1282.051282051282</v>
      </c>
      <c r="L115" s="8">
        <f>SUM($K$14:K115)</f>
        <v>124358.9743589743</v>
      </c>
      <c r="M115" s="2"/>
      <c r="N115" s="2"/>
      <c r="O115" s="2"/>
      <c r="P115" s="2"/>
      <c r="Q115" s="2"/>
      <c r="R115" s="2"/>
    </row>
    <row r="116" spans="1:18" ht="12.75">
      <c r="A116" s="2"/>
      <c r="B116" s="2"/>
      <c r="C116" s="2"/>
      <c r="D116" s="29"/>
      <c r="E116" s="11">
        <v>7</v>
      </c>
      <c r="F116" s="8">
        <f t="shared" si="1"/>
        <v>0</v>
      </c>
      <c r="G116" s="8">
        <f t="shared" si="4"/>
        <v>0</v>
      </c>
      <c r="H116" s="8">
        <f t="shared" si="2"/>
        <v>0</v>
      </c>
      <c r="I116" s="9">
        <f t="shared" si="3"/>
        <v>0</v>
      </c>
      <c r="J116" s="2"/>
      <c r="K116" s="8">
        <f t="shared" si="5"/>
        <v>1282.051282051282</v>
      </c>
      <c r="L116" s="8">
        <f>SUM($K$14:K116)</f>
        <v>125641.02564102558</v>
      </c>
      <c r="M116" s="2"/>
      <c r="N116" s="2"/>
      <c r="O116" s="2"/>
      <c r="P116" s="2"/>
      <c r="Q116" s="2"/>
      <c r="R116" s="2"/>
    </row>
    <row r="117" spans="1:18" ht="12.75">
      <c r="A117" s="2"/>
      <c r="B117" s="2"/>
      <c r="C117" s="2"/>
      <c r="D117" s="29"/>
      <c r="E117" s="11">
        <v>8</v>
      </c>
      <c r="F117" s="8">
        <f t="shared" si="1"/>
        <v>0</v>
      </c>
      <c r="G117" s="8">
        <f t="shared" si="4"/>
        <v>0</v>
      </c>
      <c r="H117" s="8">
        <f t="shared" si="2"/>
        <v>0</v>
      </c>
      <c r="I117" s="9">
        <f t="shared" si="3"/>
        <v>0</v>
      </c>
      <c r="J117" s="2"/>
      <c r="K117" s="8">
        <f t="shared" si="5"/>
        <v>1282.051282051282</v>
      </c>
      <c r="L117" s="8">
        <f>SUM($K$14:K117)</f>
        <v>126923.07692307686</v>
      </c>
      <c r="M117" s="2"/>
      <c r="N117" s="2"/>
      <c r="O117" s="2"/>
      <c r="P117" s="2"/>
      <c r="Q117" s="2"/>
      <c r="R117" s="2"/>
    </row>
    <row r="118" spans="1:18" ht="12.75">
      <c r="A118" s="2"/>
      <c r="B118" s="2"/>
      <c r="C118" s="2"/>
      <c r="D118" s="29"/>
      <c r="E118" s="11">
        <v>9</v>
      </c>
      <c r="F118" s="8">
        <f t="shared" si="1"/>
        <v>0</v>
      </c>
      <c r="G118" s="8">
        <f t="shared" si="4"/>
        <v>0</v>
      </c>
      <c r="H118" s="8">
        <f t="shared" si="2"/>
        <v>0</v>
      </c>
      <c r="I118" s="9">
        <f t="shared" si="3"/>
        <v>0</v>
      </c>
      <c r="J118" s="2"/>
      <c r="K118" s="8">
        <f t="shared" si="5"/>
        <v>1282.051282051282</v>
      </c>
      <c r="L118" s="8">
        <f>SUM($K$14:K118)</f>
        <v>128205.12820512815</v>
      </c>
      <c r="M118" s="2"/>
      <c r="N118" s="2"/>
      <c r="O118" s="2"/>
      <c r="P118" s="2"/>
      <c r="Q118" s="2"/>
      <c r="R118" s="2"/>
    </row>
    <row r="119" spans="1:18" ht="12.75">
      <c r="A119" s="2"/>
      <c r="B119" s="2"/>
      <c r="C119" s="2"/>
      <c r="D119" s="29"/>
      <c r="E119" s="11">
        <v>10</v>
      </c>
      <c r="F119" s="8">
        <f t="shared" si="1"/>
        <v>0</v>
      </c>
      <c r="G119" s="8">
        <f t="shared" si="4"/>
        <v>0</v>
      </c>
      <c r="H119" s="8">
        <f t="shared" si="2"/>
        <v>0</v>
      </c>
      <c r="I119" s="9">
        <f t="shared" si="3"/>
        <v>0</v>
      </c>
      <c r="J119" s="2"/>
      <c r="K119" s="8">
        <f t="shared" si="5"/>
        <v>1282.051282051282</v>
      </c>
      <c r="L119" s="8">
        <f>SUM($K$14:K119)</f>
        <v>129487.17948717943</v>
      </c>
      <c r="M119" s="2"/>
      <c r="N119" s="2"/>
      <c r="O119" s="2"/>
      <c r="P119" s="2"/>
      <c r="Q119" s="2"/>
      <c r="R119" s="2"/>
    </row>
    <row r="120" spans="1:18" ht="12.75">
      <c r="A120" s="2"/>
      <c r="B120" s="2"/>
      <c r="C120" s="2"/>
      <c r="D120" s="29"/>
      <c r="E120" s="11">
        <v>11</v>
      </c>
      <c r="F120" s="8">
        <f t="shared" si="1"/>
        <v>0</v>
      </c>
      <c r="G120" s="8">
        <f t="shared" si="4"/>
        <v>0</v>
      </c>
      <c r="H120" s="8">
        <f t="shared" si="2"/>
        <v>0</v>
      </c>
      <c r="I120" s="9">
        <f t="shared" si="3"/>
        <v>0</v>
      </c>
      <c r="J120" s="2"/>
      <c r="K120" s="8">
        <f t="shared" si="5"/>
        <v>1282.051282051282</v>
      </c>
      <c r="L120" s="8">
        <f>SUM($K$14:K120)</f>
        <v>130769.23076923071</v>
      </c>
      <c r="M120" s="2"/>
      <c r="N120" s="2"/>
      <c r="O120" s="2"/>
      <c r="P120" s="2"/>
      <c r="Q120" s="2"/>
      <c r="R120" s="2"/>
    </row>
    <row r="121" spans="1:18" ht="13.5" thickBot="1">
      <c r="A121" s="2"/>
      <c r="B121" s="2"/>
      <c r="C121" s="2"/>
      <c r="D121" s="30"/>
      <c r="E121" s="12">
        <v>12</v>
      </c>
      <c r="F121" s="13">
        <f t="shared" si="1"/>
        <v>0</v>
      </c>
      <c r="G121" s="13">
        <f t="shared" si="4"/>
        <v>0</v>
      </c>
      <c r="H121" s="13">
        <f t="shared" si="2"/>
        <v>0</v>
      </c>
      <c r="I121" s="14">
        <f t="shared" si="3"/>
        <v>0</v>
      </c>
      <c r="J121" s="2"/>
      <c r="K121" s="8">
        <f t="shared" si="5"/>
        <v>1282.051282051282</v>
      </c>
      <c r="L121" s="8">
        <f>SUM($K$14:K121)</f>
        <v>132051.282051282</v>
      </c>
      <c r="M121" s="2"/>
      <c r="N121" s="2"/>
      <c r="O121" s="2"/>
      <c r="P121" s="2"/>
      <c r="Q121" s="2"/>
      <c r="R121" s="2"/>
    </row>
    <row r="122" spans="1:18" ht="12.75">
      <c r="A122" s="2"/>
      <c r="B122" s="2"/>
      <c r="C122" s="2"/>
      <c r="D122" s="28" t="s">
        <v>22</v>
      </c>
      <c r="E122" s="6">
        <v>1</v>
      </c>
      <c r="F122" s="7">
        <f t="shared" si="1"/>
        <v>0</v>
      </c>
      <c r="G122" s="7">
        <f t="shared" si="4"/>
        <v>0</v>
      </c>
      <c r="H122" s="8">
        <f t="shared" si="2"/>
        <v>0</v>
      </c>
      <c r="I122" s="15">
        <f t="shared" si="3"/>
        <v>0</v>
      </c>
      <c r="J122" s="2"/>
      <c r="K122" s="8">
        <f t="shared" si="5"/>
        <v>1282.051282051282</v>
      </c>
      <c r="L122" s="8">
        <f>SUM($K$14:K122)</f>
        <v>133333.33333333328</v>
      </c>
      <c r="M122" s="2"/>
      <c r="N122" s="2"/>
      <c r="O122" s="2"/>
      <c r="P122" s="2"/>
      <c r="Q122" s="2"/>
      <c r="R122" s="2"/>
    </row>
    <row r="123" spans="1:18" ht="12.75">
      <c r="A123" s="2"/>
      <c r="B123" s="2"/>
      <c r="C123" s="2"/>
      <c r="D123" s="29"/>
      <c r="E123" s="11">
        <v>2</v>
      </c>
      <c r="F123" s="8">
        <f t="shared" si="1"/>
        <v>0</v>
      </c>
      <c r="G123" s="8">
        <f t="shared" si="4"/>
        <v>0</v>
      </c>
      <c r="H123" s="8">
        <f t="shared" si="2"/>
        <v>0</v>
      </c>
      <c r="I123" s="9">
        <f t="shared" si="3"/>
        <v>0</v>
      </c>
      <c r="J123" s="2"/>
      <c r="K123" s="8">
        <f t="shared" si="5"/>
        <v>1282.051282051282</v>
      </c>
      <c r="L123" s="8">
        <f>SUM($K$14:K123)</f>
        <v>134615.38461538457</v>
      </c>
      <c r="M123" s="2"/>
      <c r="N123" s="2"/>
      <c r="O123" s="2"/>
      <c r="P123" s="2"/>
      <c r="Q123" s="2"/>
      <c r="R123" s="2"/>
    </row>
    <row r="124" spans="1:18" ht="12.75">
      <c r="A124" s="2"/>
      <c r="B124" s="2"/>
      <c r="C124" s="2"/>
      <c r="D124" s="29"/>
      <c r="E124" s="11">
        <v>3</v>
      </c>
      <c r="F124" s="8">
        <f t="shared" si="1"/>
        <v>0</v>
      </c>
      <c r="G124" s="8">
        <f t="shared" si="4"/>
        <v>0</v>
      </c>
      <c r="H124" s="8">
        <f t="shared" si="2"/>
        <v>0</v>
      </c>
      <c r="I124" s="9">
        <f t="shared" si="3"/>
        <v>0</v>
      </c>
      <c r="J124" s="2"/>
      <c r="K124" s="8">
        <f t="shared" si="5"/>
        <v>1282.051282051282</v>
      </c>
      <c r="L124" s="8">
        <f>SUM($K$14:K124)</f>
        <v>135897.43589743585</v>
      </c>
      <c r="M124" s="2"/>
      <c r="N124" s="2"/>
      <c r="O124" s="2"/>
      <c r="P124" s="2"/>
      <c r="Q124" s="2"/>
      <c r="R124" s="2"/>
    </row>
    <row r="125" spans="1:18" ht="12.75">
      <c r="A125" s="2"/>
      <c r="B125" s="2"/>
      <c r="C125" s="2"/>
      <c r="D125" s="29"/>
      <c r="E125" s="11">
        <v>4</v>
      </c>
      <c r="F125" s="8">
        <f t="shared" si="1"/>
        <v>0</v>
      </c>
      <c r="G125" s="8">
        <f t="shared" si="4"/>
        <v>0</v>
      </c>
      <c r="H125" s="8">
        <f t="shared" si="2"/>
        <v>0</v>
      </c>
      <c r="I125" s="9">
        <f t="shared" si="3"/>
        <v>0</v>
      </c>
      <c r="J125" s="2"/>
      <c r="K125" s="8">
        <f t="shared" si="5"/>
        <v>1282.051282051282</v>
      </c>
      <c r="L125" s="8">
        <f>SUM($K$14:K125)</f>
        <v>137179.48717948713</v>
      </c>
      <c r="M125" s="2"/>
      <c r="N125" s="2"/>
      <c r="O125" s="2"/>
      <c r="P125" s="2"/>
      <c r="Q125" s="2"/>
      <c r="R125" s="2"/>
    </row>
    <row r="126" spans="1:18" ht="12.75">
      <c r="A126" s="2"/>
      <c r="B126" s="2"/>
      <c r="C126" s="2"/>
      <c r="D126" s="29"/>
      <c r="E126" s="11">
        <v>5</v>
      </c>
      <c r="F126" s="8">
        <f t="shared" si="1"/>
        <v>0</v>
      </c>
      <c r="G126" s="8">
        <f t="shared" si="4"/>
        <v>0</v>
      </c>
      <c r="H126" s="8">
        <f t="shared" si="2"/>
        <v>0</v>
      </c>
      <c r="I126" s="9">
        <f t="shared" si="3"/>
        <v>0</v>
      </c>
      <c r="J126" s="2"/>
      <c r="K126" s="8">
        <f t="shared" si="5"/>
        <v>1282.051282051282</v>
      </c>
      <c r="L126" s="8">
        <f>SUM($K$14:K126)</f>
        <v>138461.53846153841</v>
      </c>
      <c r="M126" s="2"/>
      <c r="N126" s="2"/>
      <c r="O126" s="2"/>
      <c r="P126" s="2"/>
      <c r="Q126" s="2"/>
      <c r="R126" s="2"/>
    </row>
    <row r="127" spans="1:18" ht="12.75">
      <c r="A127" s="2"/>
      <c r="B127" s="2"/>
      <c r="C127" s="2"/>
      <c r="D127" s="29"/>
      <c r="E127" s="11">
        <v>6</v>
      </c>
      <c r="F127" s="8">
        <f t="shared" si="1"/>
        <v>0</v>
      </c>
      <c r="G127" s="8">
        <f t="shared" si="4"/>
        <v>0</v>
      </c>
      <c r="H127" s="8">
        <f t="shared" si="2"/>
        <v>0</v>
      </c>
      <c r="I127" s="9">
        <f t="shared" si="3"/>
        <v>0</v>
      </c>
      <c r="J127" s="2"/>
      <c r="K127" s="8">
        <f t="shared" si="5"/>
        <v>1282.051282051282</v>
      </c>
      <c r="L127" s="8">
        <f>SUM($K$14:K127)</f>
        <v>139743.58974358969</v>
      </c>
      <c r="M127" s="2"/>
      <c r="N127" s="2"/>
      <c r="O127" s="2"/>
      <c r="P127" s="2"/>
      <c r="Q127" s="2"/>
      <c r="R127" s="2"/>
    </row>
    <row r="128" spans="1:18" ht="12.75">
      <c r="A128" s="2"/>
      <c r="B128" s="2"/>
      <c r="C128" s="2"/>
      <c r="D128" s="29"/>
      <c r="E128" s="11">
        <v>7</v>
      </c>
      <c r="F128" s="8">
        <f t="shared" si="1"/>
        <v>0</v>
      </c>
      <c r="G128" s="8">
        <f t="shared" si="4"/>
        <v>0</v>
      </c>
      <c r="H128" s="8">
        <f t="shared" si="2"/>
        <v>0</v>
      </c>
      <c r="I128" s="9">
        <f t="shared" si="3"/>
        <v>0</v>
      </c>
      <c r="J128" s="2"/>
      <c r="K128" s="8">
        <f t="shared" si="5"/>
        <v>1282.051282051282</v>
      </c>
      <c r="L128" s="8">
        <f>SUM($K$14:K128)</f>
        <v>141025.64102564097</v>
      </c>
      <c r="M128" s="2"/>
      <c r="N128" s="2"/>
      <c r="O128" s="2"/>
      <c r="P128" s="2"/>
      <c r="Q128" s="2"/>
      <c r="R128" s="2"/>
    </row>
    <row r="129" spans="1:18" ht="12.75">
      <c r="A129" s="2"/>
      <c r="B129" s="2"/>
      <c r="C129" s="2"/>
      <c r="D129" s="29"/>
      <c r="E129" s="11">
        <v>8</v>
      </c>
      <c r="F129" s="8">
        <f t="shared" si="1"/>
        <v>0</v>
      </c>
      <c r="G129" s="8">
        <f t="shared" si="4"/>
        <v>0</v>
      </c>
      <c r="H129" s="8">
        <f t="shared" si="2"/>
        <v>0</v>
      </c>
      <c r="I129" s="9">
        <f t="shared" si="3"/>
        <v>0</v>
      </c>
      <c r="J129" s="2"/>
      <c r="K129" s="8">
        <f t="shared" si="5"/>
        <v>1282.051282051282</v>
      </c>
      <c r="L129" s="8">
        <f>SUM($K$14:K129)</f>
        <v>142307.69230769225</v>
      </c>
      <c r="M129" s="2"/>
      <c r="N129" s="2"/>
      <c r="O129" s="2"/>
      <c r="P129" s="2"/>
      <c r="Q129" s="2"/>
      <c r="R129" s="2"/>
    </row>
    <row r="130" spans="1:18" ht="12.75">
      <c r="A130" s="2"/>
      <c r="B130" s="2"/>
      <c r="C130" s="2"/>
      <c r="D130" s="29"/>
      <c r="E130" s="11">
        <v>9</v>
      </c>
      <c r="F130" s="8">
        <f t="shared" si="1"/>
        <v>0</v>
      </c>
      <c r="G130" s="8">
        <f t="shared" si="4"/>
        <v>0</v>
      </c>
      <c r="H130" s="8">
        <f t="shared" si="2"/>
        <v>0</v>
      </c>
      <c r="I130" s="9">
        <f t="shared" si="3"/>
        <v>0</v>
      </c>
      <c r="J130" s="2"/>
      <c r="K130" s="8">
        <f t="shared" si="5"/>
        <v>1282.051282051282</v>
      </c>
      <c r="L130" s="8">
        <f>SUM($K$14:K130)</f>
        <v>143589.74358974354</v>
      </c>
      <c r="M130" s="2"/>
      <c r="N130" s="2"/>
      <c r="O130" s="2"/>
      <c r="P130" s="2"/>
      <c r="Q130" s="2"/>
      <c r="R130" s="2"/>
    </row>
    <row r="131" spans="1:18" ht="12.75">
      <c r="A131" s="2"/>
      <c r="B131" s="2"/>
      <c r="C131" s="2"/>
      <c r="D131" s="29"/>
      <c r="E131" s="11">
        <v>10</v>
      </c>
      <c r="F131" s="8">
        <f t="shared" si="1"/>
        <v>0</v>
      </c>
      <c r="G131" s="8">
        <f t="shared" si="4"/>
        <v>0</v>
      </c>
      <c r="H131" s="8">
        <f t="shared" si="2"/>
        <v>0</v>
      </c>
      <c r="I131" s="9">
        <f t="shared" si="3"/>
        <v>0</v>
      </c>
      <c r="J131" s="2"/>
      <c r="K131" s="8">
        <f t="shared" si="5"/>
        <v>1282.051282051282</v>
      </c>
      <c r="L131" s="8">
        <f>SUM($K$14:K131)</f>
        <v>144871.79487179482</v>
      </c>
      <c r="M131" s="2"/>
      <c r="N131" s="2"/>
      <c r="O131" s="2"/>
      <c r="P131" s="2"/>
      <c r="Q131" s="2"/>
      <c r="R131" s="2"/>
    </row>
    <row r="132" spans="1:18" ht="12.75">
      <c r="A132" s="2"/>
      <c r="B132" s="2"/>
      <c r="C132" s="2"/>
      <c r="D132" s="29"/>
      <c r="E132" s="11">
        <v>11</v>
      </c>
      <c r="F132" s="8">
        <f t="shared" si="1"/>
        <v>0</v>
      </c>
      <c r="G132" s="8">
        <f t="shared" si="4"/>
        <v>0</v>
      </c>
      <c r="H132" s="8">
        <f t="shared" si="2"/>
        <v>0</v>
      </c>
      <c r="I132" s="9">
        <f t="shared" si="3"/>
        <v>0</v>
      </c>
      <c r="J132" s="2"/>
      <c r="K132" s="8">
        <f t="shared" si="5"/>
        <v>1282.051282051282</v>
      </c>
      <c r="L132" s="8">
        <f>SUM($K$14:K132)</f>
        <v>146153.8461538461</v>
      </c>
      <c r="M132" s="2"/>
      <c r="N132" s="2"/>
      <c r="O132" s="2"/>
      <c r="P132" s="2"/>
      <c r="Q132" s="2"/>
      <c r="R132" s="2"/>
    </row>
    <row r="133" spans="1:18" ht="13.5" thickBot="1">
      <c r="A133" s="2"/>
      <c r="B133" s="2"/>
      <c r="C133" s="2"/>
      <c r="D133" s="30"/>
      <c r="E133" s="12">
        <v>12</v>
      </c>
      <c r="F133" s="13">
        <f t="shared" si="1"/>
        <v>0</v>
      </c>
      <c r="G133" s="13">
        <f t="shared" si="4"/>
        <v>0</v>
      </c>
      <c r="H133" s="13">
        <f t="shared" si="2"/>
        <v>0</v>
      </c>
      <c r="I133" s="14">
        <f t="shared" si="3"/>
        <v>0</v>
      </c>
      <c r="J133" s="2"/>
      <c r="K133" s="8">
        <f t="shared" si="5"/>
        <v>1282.051282051282</v>
      </c>
      <c r="L133" s="8">
        <f>SUM($K$14:K133)</f>
        <v>147435.89743589738</v>
      </c>
      <c r="M133" s="2"/>
      <c r="N133" s="2"/>
      <c r="O133" s="2"/>
      <c r="P133" s="2"/>
      <c r="Q133" s="2"/>
      <c r="R133" s="2"/>
    </row>
    <row r="134" spans="1:18" ht="12.75">
      <c r="A134" s="2"/>
      <c r="B134" s="2"/>
      <c r="C134" s="2"/>
      <c r="D134" s="28" t="s">
        <v>23</v>
      </c>
      <c r="E134" s="6">
        <v>1</v>
      </c>
      <c r="F134" s="7">
        <f t="shared" si="1"/>
        <v>0</v>
      </c>
      <c r="G134" s="7">
        <f t="shared" si="4"/>
        <v>0</v>
      </c>
      <c r="H134" s="8">
        <f t="shared" si="2"/>
        <v>0</v>
      </c>
      <c r="I134" s="15">
        <f t="shared" si="3"/>
        <v>0</v>
      </c>
      <c r="J134" s="2"/>
      <c r="K134" s="8">
        <f t="shared" si="5"/>
        <v>1282.051282051282</v>
      </c>
      <c r="L134" s="8">
        <f>SUM($K$14:K134)</f>
        <v>148717.94871794866</v>
      </c>
      <c r="M134" s="2"/>
      <c r="N134" s="2"/>
      <c r="O134" s="2"/>
      <c r="P134" s="2"/>
      <c r="Q134" s="2"/>
      <c r="R134" s="2"/>
    </row>
    <row r="135" spans="1:18" ht="12.75">
      <c r="A135" s="2"/>
      <c r="B135" s="2"/>
      <c r="C135" s="2"/>
      <c r="D135" s="29"/>
      <c r="E135" s="11">
        <v>2</v>
      </c>
      <c r="F135" s="8">
        <f t="shared" si="1"/>
        <v>0</v>
      </c>
      <c r="G135" s="8">
        <f t="shared" si="4"/>
        <v>0</v>
      </c>
      <c r="H135" s="8">
        <f t="shared" si="2"/>
        <v>0</v>
      </c>
      <c r="I135" s="9">
        <f t="shared" si="3"/>
        <v>0</v>
      </c>
      <c r="J135" s="2"/>
      <c r="K135" s="8">
        <f t="shared" si="5"/>
        <v>1282.051282051282</v>
      </c>
      <c r="L135" s="8">
        <f>SUM($K$14:K135)</f>
        <v>149999.99999999994</v>
      </c>
      <c r="M135" s="2"/>
      <c r="N135" s="2"/>
      <c r="O135" s="2"/>
      <c r="P135" s="2"/>
      <c r="Q135" s="2"/>
      <c r="R135" s="2"/>
    </row>
    <row r="136" spans="1:18" ht="12.75">
      <c r="A136" s="2"/>
      <c r="B136" s="2"/>
      <c r="C136" s="2"/>
      <c r="D136" s="29"/>
      <c r="E136" s="11">
        <v>3</v>
      </c>
      <c r="F136" s="8">
        <f t="shared" si="1"/>
        <v>0</v>
      </c>
      <c r="G136" s="8">
        <f t="shared" si="4"/>
        <v>0</v>
      </c>
      <c r="H136" s="8">
        <f t="shared" si="2"/>
        <v>0</v>
      </c>
      <c r="I136" s="9">
        <f t="shared" si="3"/>
        <v>0</v>
      </c>
      <c r="J136" s="2"/>
      <c r="K136" s="8">
        <f t="shared" si="5"/>
        <v>1282.051282051282</v>
      </c>
      <c r="L136" s="8">
        <f>SUM($K$14:K136)</f>
        <v>151282.05128205122</v>
      </c>
      <c r="M136" s="2"/>
      <c r="N136" s="2"/>
      <c r="O136" s="2"/>
      <c r="P136" s="2"/>
      <c r="Q136" s="2"/>
      <c r="R136" s="2"/>
    </row>
    <row r="137" spans="1:18" ht="12.75">
      <c r="A137" s="2"/>
      <c r="B137" s="2"/>
      <c r="C137" s="2"/>
      <c r="D137" s="29"/>
      <c r="E137" s="11">
        <v>4</v>
      </c>
      <c r="F137" s="8">
        <f t="shared" si="1"/>
        <v>0</v>
      </c>
      <c r="G137" s="8">
        <f t="shared" si="4"/>
        <v>0</v>
      </c>
      <c r="H137" s="8">
        <f t="shared" si="2"/>
        <v>0</v>
      </c>
      <c r="I137" s="9">
        <f t="shared" si="3"/>
        <v>0</v>
      </c>
      <c r="J137" s="2"/>
      <c r="K137" s="8">
        <f t="shared" si="5"/>
        <v>1282.051282051282</v>
      </c>
      <c r="L137" s="8">
        <f>SUM($K$14:K137)</f>
        <v>152564.1025641025</v>
      </c>
      <c r="M137" s="2"/>
      <c r="N137" s="2"/>
      <c r="O137" s="2"/>
      <c r="P137" s="2"/>
      <c r="Q137" s="2"/>
      <c r="R137" s="2"/>
    </row>
    <row r="138" spans="1:18" ht="12.75">
      <c r="A138" s="2"/>
      <c r="B138" s="2"/>
      <c r="C138" s="2"/>
      <c r="D138" s="29"/>
      <c r="E138" s="11">
        <v>5</v>
      </c>
      <c r="F138" s="8">
        <f t="shared" si="1"/>
        <v>0</v>
      </c>
      <c r="G138" s="8">
        <f t="shared" si="4"/>
        <v>0</v>
      </c>
      <c r="H138" s="8">
        <f t="shared" si="2"/>
        <v>0</v>
      </c>
      <c r="I138" s="9">
        <f t="shared" si="3"/>
        <v>0</v>
      </c>
      <c r="J138" s="2"/>
      <c r="K138" s="8">
        <f t="shared" si="5"/>
        <v>1282.051282051282</v>
      </c>
      <c r="L138" s="8">
        <f>SUM($K$14:K138)</f>
        <v>153846.15384615379</v>
      </c>
      <c r="M138" s="2"/>
      <c r="N138" s="2"/>
      <c r="O138" s="2"/>
      <c r="P138" s="2"/>
      <c r="Q138" s="2"/>
      <c r="R138" s="2"/>
    </row>
    <row r="139" spans="1:18" ht="12.75">
      <c r="A139" s="2"/>
      <c r="B139" s="2"/>
      <c r="C139" s="2"/>
      <c r="D139" s="29"/>
      <c r="E139" s="11">
        <v>6</v>
      </c>
      <c r="F139" s="8">
        <f t="shared" si="1"/>
        <v>0</v>
      </c>
      <c r="G139" s="8">
        <f t="shared" si="4"/>
        <v>0</v>
      </c>
      <c r="H139" s="8">
        <f t="shared" si="2"/>
        <v>0</v>
      </c>
      <c r="I139" s="9">
        <f t="shared" si="3"/>
        <v>0</v>
      </c>
      <c r="J139" s="2"/>
      <c r="K139" s="8">
        <f t="shared" si="5"/>
        <v>1282.051282051282</v>
      </c>
      <c r="L139" s="8">
        <f>SUM($K$14:K139)</f>
        <v>155128.20512820507</v>
      </c>
      <c r="M139" s="2"/>
      <c r="N139" s="2"/>
      <c r="O139" s="2"/>
      <c r="P139" s="2"/>
      <c r="Q139" s="2"/>
      <c r="R139" s="2"/>
    </row>
    <row r="140" spans="1:18" ht="12.75">
      <c r="A140" s="2"/>
      <c r="B140" s="2"/>
      <c r="C140" s="2"/>
      <c r="D140" s="29"/>
      <c r="E140" s="11">
        <v>7</v>
      </c>
      <c r="F140" s="8">
        <f t="shared" si="1"/>
        <v>0</v>
      </c>
      <c r="G140" s="8">
        <f t="shared" si="4"/>
        <v>0</v>
      </c>
      <c r="H140" s="8">
        <f t="shared" si="2"/>
        <v>0</v>
      </c>
      <c r="I140" s="9">
        <f t="shared" si="3"/>
        <v>0</v>
      </c>
      <c r="J140" s="2"/>
      <c r="K140" s="8">
        <f t="shared" si="5"/>
        <v>1282.051282051282</v>
      </c>
      <c r="L140" s="8">
        <f>SUM($K$14:K140)</f>
        <v>156410.25641025635</v>
      </c>
      <c r="M140" s="2"/>
      <c r="N140" s="2"/>
      <c r="O140" s="2"/>
      <c r="P140" s="2"/>
      <c r="Q140" s="2"/>
      <c r="R140" s="2"/>
    </row>
    <row r="141" spans="1:18" ht="12.75">
      <c r="A141" s="2"/>
      <c r="B141" s="2"/>
      <c r="C141" s="2"/>
      <c r="D141" s="29"/>
      <c r="E141" s="11">
        <v>8</v>
      </c>
      <c r="F141" s="8">
        <f t="shared" si="1"/>
        <v>0</v>
      </c>
      <c r="G141" s="8">
        <f t="shared" si="4"/>
        <v>0</v>
      </c>
      <c r="H141" s="8">
        <f t="shared" si="2"/>
        <v>0</v>
      </c>
      <c r="I141" s="9">
        <f t="shared" si="3"/>
        <v>0</v>
      </c>
      <c r="J141" s="2"/>
      <c r="K141" s="8">
        <f t="shared" si="5"/>
        <v>1282.051282051282</v>
      </c>
      <c r="L141" s="8">
        <f>SUM($K$14:K141)</f>
        <v>157692.30769230763</v>
      </c>
      <c r="M141" s="2"/>
      <c r="N141" s="2"/>
      <c r="O141" s="2"/>
      <c r="P141" s="2"/>
      <c r="Q141" s="2"/>
      <c r="R141" s="2"/>
    </row>
    <row r="142" spans="1:18" ht="12.75">
      <c r="A142" s="2"/>
      <c r="B142" s="2"/>
      <c r="C142" s="2"/>
      <c r="D142" s="29"/>
      <c r="E142" s="11">
        <v>9</v>
      </c>
      <c r="F142" s="8">
        <f t="shared" ref="F142:F177" si="6">G142+H142</f>
        <v>0</v>
      </c>
      <c r="G142" s="8">
        <f t="shared" si="4"/>
        <v>0</v>
      </c>
      <c r="H142" s="8">
        <f t="shared" si="2"/>
        <v>0</v>
      </c>
      <c r="I142" s="9">
        <f t="shared" si="3"/>
        <v>0</v>
      </c>
      <c r="J142" s="2"/>
      <c r="K142" s="8">
        <f t="shared" si="5"/>
        <v>1282.051282051282</v>
      </c>
      <c r="L142" s="8">
        <f>SUM($K$14:K142)</f>
        <v>158974.35897435891</v>
      </c>
      <c r="M142" s="2"/>
      <c r="N142" s="2"/>
      <c r="O142" s="2"/>
      <c r="P142" s="2"/>
      <c r="Q142" s="2"/>
      <c r="R142" s="2"/>
    </row>
    <row r="143" spans="1:18" ht="12.75">
      <c r="A143" s="2"/>
      <c r="B143" s="2"/>
      <c r="C143" s="2"/>
      <c r="D143" s="29"/>
      <c r="E143" s="11">
        <v>10</v>
      </c>
      <c r="F143" s="8">
        <f t="shared" si="6"/>
        <v>0</v>
      </c>
      <c r="G143" s="8">
        <f t="shared" si="4"/>
        <v>0</v>
      </c>
      <c r="H143" s="8">
        <f t="shared" si="2"/>
        <v>0</v>
      </c>
      <c r="I143" s="9">
        <f t="shared" si="3"/>
        <v>0</v>
      </c>
      <c r="J143" s="2"/>
      <c r="K143" s="8">
        <f t="shared" si="5"/>
        <v>1282.051282051282</v>
      </c>
      <c r="L143" s="8">
        <f>SUM($K$14:K143)</f>
        <v>160256.41025641019</v>
      </c>
      <c r="M143" s="2"/>
      <c r="N143" s="2"/>
      <c r="O143" s="2"/>
      <c r="P143" s="2"/>
      <c r="Q143" s="2"/>
      <c r="R143" s="2"/>
    </row>
    <row r="144" spans="1:18" ht="12.75">
      <c r="A144" s="2"/>
      <c r="B144" s="2"/>
      <c r="C144" s="2"/>
      <c r="D144" s="29"/>
      <c r="E144" s="11">
        <v>11</v>
      </c>
      <c r="F144" s="8">
        <f t="shared" si="6"/>
        <v>0</v>
      </c>
      <c r="G144" s="8">
        <f t="shared" si="4"/>
        <v>0</v>
      </c>
      <c r="H144" s="8">
        <f t="shared" si="2"/>
        <v>0</v>
      </c>
      <c r="I144" s="9">
        <f t="shared" si="3"/>
        <v>0</v>
      </c>
      <c r="J144" s="2"/>
      <c r="K144" s="8">
        <f t="shared" si="5"/>
        <v>1282.051282051282</v>
      </c>
      <c r="L144" s="8">
        <f>SUM($K$14:K144)</f>
        <v>161538.46153846147</v>
      </c>
      <c r="M144" s="2"/>
      <c r="N144" s="2"/>
      <c r="O144" s="2"/>
      <c r="P144" s="2"/>
      <c r="Q144" s="2"/>
      <c r="R144" s="2"/>
    </row>
    <row r="145" spans="1:18" ht="13.5" thickBot="1">
      <c r="A145" s="2"/>
      <c r="B145" s="2"/>
      <c r="C145" s="2"/>
      <c r="D145" s="30"/>
      <c r="E145" s="12">
        <v>12</v>
      </c>
      <c r="F145" s="13">
        <f t="shared" si="6"/>
        <v>0</v>
      </c>
      <c r="G145" s="13">
        <f t="shared" si="4"/>
        <v>0</v>
      </c>
      <c r="H145" s="13">
        <f t="shared" si="2"/>
        <v>0</v>
      </c>
      <c r="I145" s="14">
        <f t="shared" si="3"/>
        <v>0</v>
      </c>
      <c r="J145" s="2"/>
      <c r="K145" s="8">
        <f t="shared" si="5"/>
        <v>1282.051282051282</v>
      </c>
      <c r="L145" s="8">
        <f>SUM($K$14:K145)</f>
        <v>162820.51282051275</v>
      </c>
      <c r="M145" s="2"/>
      <c r="N145" s="2"/>
      <c r="O145" s="2"/>
      <c r="P145" s="2"/>
      <c r="Q145" s="2"/>
      <c r="R145" s="2"/>
    </row>
    <row r="146" spans="1:18" ht="12.75">
      <c r="A146" s="2"/>
      <c r="B146" s="2"/>
      <c r="C146" s="2"/>
      <c r="D146" s="28" t="s">
        <v>24</v>
      </c>
      <c r="E146" s="6">
        <v>1</v>
      </c>
      <c r="F146" s="7">
        <f t="shared" si="6"/>
        <v>0</v>
      </c>
      <c r="G146" s="7">
        <f t="shared" si="4"/>
        <v>0</v>
      </c>
      <c r="H146" s="8">
        <f t="shared" si="2"/>
        <v>0</v>
      </c>
      <c r="I146" s="15">
        <f t="shared" si="3"/>
        <v>0</v>
      </c>
      <c r="J146" s="2"/>
      <c r="K146" s="8">
        <f t="shared" si="5"/>
        <v>1282.051282051282</v>
      </c>
      <c r="L146" s="8">
        <f>SUM($K$14:K146)</f>
        <v>164102.56410256404</v>
      </c>
      <c r="M146" s="2"/>
      <c r="N146" s="2"/>
      <c r="O146" s="2"/>
      <c r="P146" s="2"/>
      <c r="Q146" s="2"/>
      <c r="R146" s="2"/>
    </row>
    <row r="147" spans="1:18" ht="12.75">
      <c r="A147" s="2"/>
      <c r="B147" s="2"/>
      <c r="C147" s="2"/>
      <c r="D147" s="29"/>
      <c r="E147" s="11">
        <v>2</v>
      </c>
      <c r="F147" s="8">
        <f t="shared" si="6"/>
        <v>0</v>
      </c>
      <c r="G147" s="8">
        <f t="shared" si="4"/>
        <v>0</v>
      </c>
      <c r="H147" s="8">
        <f t="shared" ref="H147:H177" si="7">IF(K147=0,0,IF(OR(ROW(H147)-13&lt;=$G$10,L147&gt;$G$8),0,$G$8/($G$9*12-$G$10)))</f>
        <v>0</v>
      </c>
      <c r="I147" s="9">
        <f t="shared" si="3"/>
        <v>0</v>
      </c>
      <c r="J147" s="2"/>
      <c r="K147" s="8">
        <f t="shared" si="5"/>
        <v>1282.051282051282</v>
      </c>
      <c r="L147" s="8">
        <f>SUM($K$14:K147)</f>
        <v>165384.61538461532</v>
      </c>
      <c r="M147" s="2"/>
      <c r="N147" s="2"/>
      <c r="O147" s="2"/>
      <c r="P147" s="2"/>
      <c r="Q147" s="2"/>
      <c r="R147" s="2"/>
    </row>
    <row r="148" spans="1:18" ht="12.75">
      <c r="A148" s="2"/>
      <c r="B148" s="2"/>
      <c r="C148" s="2"/>
      <c r="D148" s="29"/>
      <c r="E148" s="11">
        <v>3</v>
      </c>
      <c r="F148" s="8">
        <f t="shared" si="6"/>
        <v>0</v>
      </c>
      <c r="G148" s="8">
        <f t="shared" si="4"/>
        <v>0</v>
      </c>
      <c r="H148" s="8">
        <f t="shared" si="7"/>
        <v>0</v>
      </c>
      <c r="I148" s="9">
        <f t="shared" si="3"/>
        <v>0</v>
      </c>
      <c r="J148" s="2"/>
      <c r="K148" s="8">
        <f t="shared" si="5"/>
        <v>1282.051282051282</v>
      </c>
      <c r="L148" s="8">
        <f>SUM($K$14:K148)</f>
        <v>166666.6666666666</v>
      </c>
      <c r="M148" s="2"/>
      <c r="N148" s="2"/>
      <c r="O148" s="2"/>
      <c r="P148" s="2"/>
      <c r="Q148" s="2"/>
      <c r="R148" s="2"/>
    </row>
    <row r="149" spans="1:18" ht="12.75">
      <c r="A149" s="2"/>
      <c r="B149" s="2"/>
      <c r="C149" s="2"/>
      <c r="D149" s="29"/>
      <c r="E149" s="11">
        <v>4</v>
      </c>
      <c r="F149" s="8">
        <f t="shared" si="6"/>
        <v>0</v>
      </c>
      <c r="G149" s="8">
        <f t="shared" si="4"/>
        <v>0</v>
      </c>
      <c r="H149" s="8">
        <f t="shared" si="7"/>
        <v>0</v>
      </c>
      <c r="I149" s="9">
        <f t="shared" ref="I149:I177" si="8">IF(E149+60&lt;$F$12,0,IF(ROW(H149)-13-$F$12&gt;=$G$9*12,0,$G$8-L149))</f>
        <v>0</v>
      </c>
      <c r="J149" s="2"/>
      <c r="K149" s="8">
        <f t="shared" si="5"/>
        <v>1282.051282051282</v>
      </c>
      <c r="L149" s="8">
        <f>SUM($K$14:K149)</f>
        <v>167948.71794871788</v>
      </c>
      <c r="M149" s="2"/>
      <c r="N149" s="2"/>
      <c r="O149" s="2"/>
      <c r="P149" s="2"/>
      <c r="Q149" s="2"/>
      <c r="R149" s="2"/>
    </row>
    <row r="150" spans="1:18" ht="12.75">
      <c r="A150" s="2"/>
      <c r="B150" s="2"/>
      <c r="C150" s="2"/>
      <c r="D150" s="29"/>
      <c r="E150" s="11">
        <v>5</v>
      </c>
      <c r="F150" s="8">
        <f t="shared" si="6"/>
        <v>0</v>
      </c>
      <c r="G150" s="8">
        <f t="shared" ref="G150:G177" si="9">IF(I150=0,0,(H150+I150)*$G$11/12)</f>
        <v>0</v>
      </c>
      <c r="H150" s="8">
        <f t="shared" si="7"/>
        <v>0</v>
      </c>
      <c r="I150" s="9">
        <f t="shared" si="8"/>
        <v>0</v>
      </c>
      <c r="J150" s="2"/>
      <c r="K150" s="8">
        <f t="shared" ref="K150:K177" si="10">IF(E150+60&lt;$F$12,0,IF(ROW(K150)-13-$F$12&lt;$G$10,0,$G$8/($G$9*12-$G$10)))</f>
        <v>1282.051282051282</v>
      </c>
      <c r="L150" s="8">
        <f>SUM($K$14:K150)</f>
        <v>169230.76923076916</v>
      </c>
      <c r="M150" s="2"/>
      <c r="N150" s="2"/>
      <c r="O150" s="2"/>
      <c r="P150" s="2"/>
      <c r="Q150" s="2"/>
      <c r="R150" s="2"/>
    </row>
    <row r="151" spans="1:18" ht="12.75">
      <c r="A151" s="2"/>
      <c r="B151" s="2"/>
      <c r="C151" s="2"/>
      <c r="D151" s="29"/>
      <c r="E151" s="11">
        <v>6</v>
      </c>
      <c r="F151" s="8">
        <f t="shared" si="6"/>
        <v>0</v>
      </c>
      <c r="G151" s="8">
        <f t="shared" si="9"/>
        <v>0</v>
      </c>
      <c r="H151" s="8">
        <f t="shared" si="7"/>
        <v>0</v>
      </c>
      <c r="I151" s="9">
        <f t="shared" si="8"/>
        <v>0</v>
      </c>
      <c r="J151" s="2"/>
      <c r="K151" s="8">
        <f t="shared" si="10"/>
        <v>1282.051282051282</v>
      </c>
      <c r="L151" s="8">
        <f>SUM($K$14:K151)</f>
        <v>170512.82051282044</v>
      </c>
      <c r="M151" s="2"/>
      <c r="N151" s="2"/>
      <c r="O151" s="2"/>
      <c r="P151" s="2"/>
      <c r="Q151" s="2"/>
      <c r="R151" s="2"/>
    </row>
    <row r="152" spans="1:18" ht="12.75">
      <c r="A152" s="2"/>
      <c r="B152" s="2"/>
      <c r="C152" s="2"/>
      <c r="D152" s="29"/>
      <c r="E152" s="11">
        <v>7</v>
      </c>
      <c r="F152" s="8">
        <f t="shared" si="6"/>
        <v>0</v>
      </c>
      <c r="G152" s="8">
        <f t="shared" si="9"/>
        <v>0</v>
      </c>
      <c r="H152" s="8">
        <f t="shared" si="7"/>
        <v>0</v>
      </c>
      <c r="I152" s="9">
        <f t="shared" si="8"/>
        <v>0</v>
      </c>
      <c r="J152" s="2"/>
      <c r="K152" s="8">
        <f t="shared" si="10"/>
        <v>1282.051282051282</v>
      </c>
      <c r="L152" s="8">
        <f>SUM($K$14:K152)</f>
        <v>171794.87179487172</v>
      </c>
      <c r="M152" s="2"/>
      <c r="N152" s="2"/>
      <c r="O152" s="2"/>
      <c r="P152" s="2"/>
      <c r="Q152" s="2"/>
      <c r="R152" s="2"/>
    </row>
    <row r="153" spans="1:18" ht="12.75">
      <c r="A153" s="2"/>
      <c r="B153" s="2"/>
      <c r="C153" s="2"/>
      <c r="D153" s="29"/>
      <c r="E153" s="11">
        <v>8</v>
      </c>
      <c r="F153" s="8">
        <f t="shared" si="6"/>
        <v>0</v>
      </c>
      <c r="G153" s="8">
        <f t="shared" si="9"/>
        <v>0</v>
      </c>
      <c r="H153" s="8">
        <f t="shared" si="7"/>
        <v>0</v>
      </c>
      <c r="I153" s="9">
        <f t="shared" si="8"/>
        <v>0</v>
      </c>
      <c r="J153" s="2"/>
      <c r="K153" s="8">
        <f t="shared" si="10"/>
        <v>1282.051282051282</v>
      </c>
      <c r="L153" s="8">
        <f>SUM($K$14:K153)</f>
        <v>173076.92307692301</v>
      </c>
      <c r="M153" s="2"/>
      <c r="N153" s="2"/>
      <c r="O153" s="2"/>
      <c r="P153" s="2"/>
      <c r="Q153" s="2"/>
      <c r="R153" s="2"/>
    </row>
    <row r="154" spans="1:18" ht="12.75">
      <c r="A154" s="2"/>
      <c r="B154" s="2"/>
      <c r="C154" s="2"/>
      <c r="D154" s="29"/>
      <c r="E154" s="11">
        <v>9</v>
      </c>
      <c r="F154" s="8">
        <f t="shared" si="6"/>
        <v>0</v>
      </c>
      <c r="G154" s="8">
        <f t="shared" si="9"/>
        <v>0</v>
      </c>
      <c r="H154" s="8">
        <f t="shared" si="7"/>
        <v>0</v>
      </c>
      <c r="I154" s="9">
        <f t="shared" si="8"/>
        <v>0</v>
      </c>
      <c r="J154" s="2"/>
      <c r="K154" s="8">
        <f t="shared" si="10"/>
        <v>1282.051282051282</v>
      </c>
      <c r="L154" s="8">
        <f>SUM($K$14:K154)</f>
        <v>174358.97435897429</v>
      </c>
      <c r="M154" s="2"/>
      <c r="N154" s="2"/>
      <c r="O154" s="2"/>
      <c r="P154" s="2"/>
      <c r="Q154" s="2"/>
      <c r="R154" s="2"/>
    </row>
    <row r="155" spans="1:18" ht="12.75">
      <c r="A155" s="2"/>
      <c r="B155" s="2"/>
      <c r="C155" s="2"/>
      <c r="D155" s="29"/>
      <c r="E155" s="11">
        <v>10</v>
      </c>
      <c r="F155" s="8">
        <f t="shared" si="6"/>
        <v>0</v>
      </c>
      <c r="G155" s="8">
        <f t="shared" si="9"/>
        <v>0</v>
      </c>
      <c r="H155" s="8">
        <f t="shared" si="7"/>
        <v>0</v>
      </c>
      <c r="I155" s="9">
        <f t="shared" si="8"/>
        <v>0</v>
      </c>
      <c r="J155" s="2"/>
      <c r="K155" s="8">
        <f t="shared" si="10"/>
        <v>1282.051282051282</v>
      </c>
      <c r="L155" s="8">
        <f>SUM($K$14:K155)</f>
        <v>175641.02564102557</v>
      </c>
      <c r="M155" s="2"/>
      <c r="N155" s="2"/>
      <c r="O155" s="2"/>
      <c r="P155" s="2"/>
      <c r="Q155" s="2"/>
      <c r="R155" s="2"/>
    </row>
    <row r="156" spans="1:18" ht="12.75">
      <c r="A156" s="2"/>
      <c r="B156" s="2"/>
      <c r="C156" s="2"/>
      <c r="D156" s="29"/>
      <c r="E156" s="11">
        <v>11</v>
      </c>
      <c r="F156" s="8">
        <f t="shared" si="6"/>
        <v>0</v>
      </c>
      <c r="G156" s="8">
        <f t="shared" si="9"/>
        <v>0</v>
      </c>
      <c r="H156" s="8">
        <f t="shared" si="7"/>
        <v>0</v>
      </c>
      <c r="I156" s="9">
        <f t="shared" si="8"/>
        <v>0</v>
      </c>
      <c r="J156" s="2"/>
      <c r="K156" s="8">
        <f t="shared" si="10"/>
        <v>1282.051282051282</v>
      </c>
      <c r="L156" s="8">
        <f>SUM($K$14:K156)</f>
        <v>176923.07692307685</v>
      </c>
      <c r="M156" s="2"/>
      <c r="N156" s="2"/>
      <c r="O156" s="2"/>
      <c r="P156" s="2"/>
      <c r="Q156" s="2"/>
      <c r="R156" s="2"/>
    </row>
    <row r="157" spans="1:18" ht="13.5" thickBot="1">
      <c r="A157" s="2"/>
      <c r="B157" s="2"/>
      <c r="C157" s="2"/>
      <c r="D157" s="30"/>
      <c r="E157" s="12">
        <v>12</v>
      </c>
      <c r="F157" s="13">
        <f t="shared" si="6"/>
        <v>0</v>
      </c>
      <c r="G157" s="13">
        <f t="shared" si="9"/>
        <v>0</v>
      </c>
      <c r="H157" s="13">
        <f t="shared" si="7"/>
        <v>0</v>
      </c>
      <c r="I157" s="14">
        <f t="shared" si="8"/>
        <v>0</v>
      </c>
      <c r="J157" s="2"/>
      <c r="K157" s="8">
        <f t="shared" si="10"/>
        <v>1282.051282051282</v>
      </c>
      <c r="L157" s="8">
        <f>SUM($K$14:K157)</f>
        <v>178205.12820512813</v>
      </c>
      <c r="M157" s="2"/>
      <c r="N157" s="2"/>
      <c r="O157" s="2"/>
      <c r="P157" s="2"/>
      <c r="Q157" s="2"/>
      <c r="R157" s="2"/>
    </row>
    <row r="158" spans="1:18" ht="12.75">
      <c r="A158" s="2"/>
      <c r="B158" s="2"/>
      <c r="C158" s="2"/>
      <c r="D158" s="28" t="s">
        <v>25</v>
      </c>
      <c r="E158" s="6">
        <v>1</v>
      </c>
      <c r="F158" s="7">
        <f t="shared" si="6"/>
        <v>0</v>
      </c>
      <c r="G158" s="7">
        <f t="shared" si="9"/>
        <v>0</v>
      </c>
      <c r="H158" s="8">
        <f t="shared" si="7"/>
        <v>0</v>
      </c>
      <c r="I158" s="15">
        <f t="shared" si="8"/>
        <v>0</v>
      </c>
      <c r="J158" s="2"/>
      <c r="K158" s="8">
        <f t="shared" si="10"/>
        <v>1282.051282051282</v>
      </c>
      <c r="L158" s="8">
        <f>SUM($K$14:K158)</f>
        <v>179487.17948717941</v>
      </c>
      <c r="M158" s="2"/>
      <c r="N158" s="2"/>
      <c r="O158" s="2"/>
      <c r="P158" s="2"/>
      <c r="Q158" s="2"/>
      <c r="R158" s="2"/>
    </row>
    <row r="159" spans="1:18" ht="12.75">
      <c r="A159" s="2"/>
      <c r="B159" s="2"/>
      <c r="C159" s="2"/>
      <c r="D159" s="29"/>
      <c r="E159" s="11">
        <v>2</v>
      </c>
      <c r="F159" s="8">
        <f t="shared" si="6"/>
        <v>0</v>
      </c>
      <c r="G159" s="8">
        <f t="shared" si="9"/>
        <v>0</v>
      </c>
      <c r="H159" s="8">
        <f t="shared" si="7"/>
        <v>0</v>
      </c>
      <c r="I159" s="9">
        <f t="shared" si="8"/>
        <v>0</v>
      </c>
      <c r="J159" s="2"/>
      <c r="K159" s="8">
        <f t="shared" si="10"/>
        <v>1282.051282051282</v>
      </c>
      <c r="L159" s="8">
        <f>SUM($K$14:K159)</f>
        <v>180769.23076923069</v>
      </c>
      <c r="M159" s="2"/>
      <c r="N159" s="2"/>
      <c r="O159" s="2"/>
      <c r="P159" s="2"/>
      <c r="Q159" s="2"/>
      <c r="R159" s="2"/>
    </row>
    <row r="160" spans="1:18" ht="12.75">
      <c r="A160" s="2"/>
      <c r="B160" s="2"/>
      <c r="C160" s="2"/>
      <c r="D160" s="29"/>
      <c r="E160" s="11">
        <v>3</v>
      </c>
      <c r="F160" s="8">
        <f t="shared" si="6"/>
        <v>0</v>
      </c>
      <c r="G160" s="8">
        <f t="shared" si="9"/>
        <v>0</v>
      </c>
      <c r="H160" s="8">
        <f t="shared" si="7"/>
        <v>0</v>
      </c>
      <c r="I160" s="9">
        <f t="shared" si="8"/>
        <v>0</v>
      </c>
      <c r="J160" s="2"/>
      <c r="K160" s="8">
        <f t="shared" si="10"/>
        <v>1282.051282051282</v>
      </c>
      <c r="L160" s="8">
        <f>SUM($K$14:K160)</f>
        <v>182051.28205128197</v>
      </c>
      <c r="M160" s="2"/>
      <c r="N160" s="2"/>
      <c r="O160" s="2"/>
      <c r="P160" s="2"/>
      <c r="Q160" s="2"/>
      <c r="R160" s="2"/>
    </row>
    <row r="161" spans="1:18" ht="12.75">
      <c r="A161" s="2"/>
      <c r="B161" s="2"/>
      <c r="C161" s="2"/>
      <c r="D161" s="29"/>
      <c r="E161" s="11">
        <v>4</v>
      </c>
      <c r="F161" s="8">
        <f t="shared" si="6"/>
        <v>0</v>
      </c>
      <c r="G161" s="8">
        <f t="shared" si="9"/>
        <v>0</v>
      </c>
      <c r="H161" s="8">
        <f t="shared" si="7"/>
        <v>0</v>
      </c>
      <c r="I161" s="9">
        <f t="shared" si="8"/>
        <v>0</v>
      </c>
      <c r="J161" s="2"/>
      <c r="K161" s="8">
        <f t="shared" si="10"/>
        <v>1282.051282051282</v>
      </c>
      <c r="L161" s="8">
        <f>SUM($K$14:K161)</f>
        <v>183333.33333333326</v>
      </c>
      <c r="M161" s="2"/>
      <c r="N161" s="2"/>
      <c r="O161" s="2"/>
      <c r="P161" s="2"/>
      <c r="Q161" s="2"/>
      <c r="R161" s="2"/>
    </row>
    <row r="162" spans="1:18" ht="12.75">
      <c r="A162" s="2"/>
      <c r="B162" s="2"/>
      <c r="C162" s="2"/>
      <c r="D162" s="29"/>
      <c r="E162" s="11">
        <v>5</v>
      </c>
      <c r="F162" s="8">
        <f t="shared" si="6"/>
        <v>0</v>
      </c>
      <c r="G162" s="8">
        <f t="shared" si="9"/>
        <v>0</v>
      </c>
      <c r="H162" s="8">
        <f t="shared" si="7"/>
        <v>0</v>
      </c>
      <c r="I162" s="9">
        <f t="shared" si="8"/>
        <v>0</v>
      </c>
      <c r="J162" s="2"/>
      <c r="K162" s="8">
        <f t="shared" si="10"/>
        <v>1282.051282051282</v>
      </c>
      <c r="L162" s="8">
        <f>SUM($K$14:K162)</f>
        <v>184615.38461538454</v>
      </c>
      <c r="M162" s="2"/>
      <c r="N162" s="2"/>
      <c r="O162" s="2"/>
      <c r="P162" s="2"/>
      <c r="Q162" s="2"/>
      <c r="R162" s="2"/>
    </row>
    <row r="163" spans="1:18" ht="12.75">
      <c r="A163" s="2"/>
      <c r="B163" s="2"/>
      <c r="C163" s="2"/>
      <c r="D163" s="29"/>
      <c r="E163" s="11">
        <v>6</v>
      </c>
      <c r="F163" s="8">
        <f t="shared" si="6"/>
        <v>0</v>
      </c>
      <c r="G163" s="8">
        <f t="shared" si="9"/>
        <v>0</v>
      </c>
      <c r="H163" s="8">
        <f t="shared" si="7"/>
        <v>0</v>
      </c>
      <c r="I163" s="9">
        <f t="shared" si="8"/>
        <v>0</v>
      </c>
      <c r="J163" s="2"/>
      <c r="K163" s="8">
        <f t="shared" si="10"/>
        <v>1282.051282051282</v>
      </c>
      <c r="L163" s="8">
        <f>SUM($K$14:K163)</f>
        <v>185897.43589743582</v>
      </c>
      <c r="M163" s="2"/>
      <c r="N163" s="2"/>
      <c r="O163" s="2"/>
      <c r="P163" s="2"/>
      <c r="Q163" s="2"/>
      <c r="R163" s="2"/>
    </row>
    <row r="164" spans="1:18" ht="12.75">
      <c r="A164" s="2"/>
      <c r="B164" s="2"/>
      <c r="C164" s="2"/>
      <c r="D164" s="29"/>
      <c r="E164" s="11">
        <v>7</v>
      </c>
      <c r="F164" s="8">
        <f t="shared" si="6"/>
        <v>0</v>
      </c>
      <c r="G164" s="8">
        <f t="shared" si="9"/>
        <v>0</v>
      </c>
      <c r="H164" s="8">
        <f t="shared" si="7"/>
        <v>0</v>
      </c>
      <c r="I164" s="9">
        <f t="shared" si="8"/>
        <v>0</v>
      </c>
      <c r="J164" s="2"/>
      <c r="K164" s="8">
        <f t="shared" si="10"/>
        <v>1282.051282051282</v>
      </c>
      <c r="L164" s="8">
        <f>SUM($K$14:K164)</f>
        <v>187179.4871794871</v>
      </c>
      <c r="M164" s="2"/>
      <c r="N164" s="2"/>
      <c r="O164" s="2"/>
      <c r="P164" s="2"/>
      <c r="Q164" s="2"/>
      <c r="R164" s="2"/>
    </row>
    <row r="165" spans="1:18" ht="12.75">
      <c r="A165" s="2"/>
      <c r="B165" s="2"/>
      <c r="C165" s="2"/>
      <c r="D165" s="29"/>
      <c r="E165" s="11">
        <v>8</v>
      </c>
      <c r="F165" s="8">
        <f t="shared" si="6"/>
        <v>0</v>
      </c>
      <c r="G165" s="8">
        <f t="shared" si="9"/>
        <v>0</v>
      </c>
      <c r="H165" s="8">
        <f t="shared" si="7"/>
        <v>0</v>
      </c>
      <c r="I165" s="9">
        <f t="shared" si="8"/>
        <v>0</v>
      </c>
      <c r="J165" s="2"/>
      <c r="K165" s="8">
        <f t="shared" si="10"/>
        <v>1282.051282051282</v>
      </c>
      <c r="L165" s="8">
        <f>SUM($K$14:K165)</f>
        <v>188461.53846153838</v>
      </c>
      <c r="M165" s="2"/>
      <c r="N165" s="2"/>
      <c r="O165" s="2"/>
      <c r="P165" s="2"/>
      <c r="Q165" s="2"/>
      <c r="R165" s="2"/>
    </row>
    <row r="166" spans="1:18" ht="12.75">
      <c r="A166" s="2"/>
      <c r="B166" s="2"/>
      <c r="C166" s="2"/>
      <c r="D166" s="29"/>
      <c r="E166" s="11">
        <v>9</v>
      </c>
      <c r="F166" s="8">
        <f t="shared" si="6"/>
        <v>0</v>
      </c>
      <c r="G166" s="8">
        <f t="shared" si="9"/>
        <v>0</v>
      </c>
      <c r="H166" s="8">
        <f t="shared" si="7"/>
        <v>0</v>
      </c>
      <c r="I166" s="9">
        <f t="shared" si="8"/>
        <v>0</v>
      </c>
      <c r="J166" s="2"/>
      <c r="K166" s="8">
        <f t="shared" si="10"/>
        <v>1282.051282051282</v>
      </c>
      <c r="L166" s="8">
        <f>SUM($K$14:K166)</f>
        <v>189743.58974358966</v>
      </c>
      <c r="M166" s="2"/>
      <c r="N166" s="2"/>
      <c r="O166" s="2"/>
      <c r="P166" s="2"/>
      <c r="Q166" s="2"/>
      <c r="R166" s="2"/>
    </row>
    <row r="167" spans="1:18" ht="12.75">
      <c r="A167" s="2"/>
      <c r="B167" s="2"/>
      <c r="C167" s="2"/>
      <c r="D167" s="29"/>
      <c r="E167" s="11">
        <v>10</v>
      </c>
      <c r="F167" s="8">
        <f t="shared" si="6"/>
        <v>0</v>
      </c>
      <c r="G167" s="8">
        <f t="shared" si="9"/>
        <v>0</v>
      </c>
      <c r="H167" s="8">
        <f t="shared" si="7"/>
        <v>0</v>
      </c>
      <c r="I167" s="9">
        <f t="shared" si="8"/>
        <v>0</v>
      </c>
      <c r="J167" s="2"/>
      <c r="K167" s="8">
        <f t="shared" si="10"/>
        <v>1282.051282051282</v>
      </c>
      <c r="L167" s="8">
        <f>SUM($K$14:K167)</f>
        <v>191025.64102564094</v>
      </c>
      <c r="M167" s="2"/>
      <c r="N167" s="2"/>
      <c r="O167" s="2"/>
      <c r="P167" s="2"/>
      <c r="Q167" s="2"/>
      <c r="R167" s="2"/>
    </row>
    <row r="168" spans="1:18" ht="12.75">
      <c r="A168" s="2"/>
      <c r="B168" s="2"/>
      <c r="C168" s="2"/>
      <c r="D168" s="29"/>
      <c r="E168" s="11">
        <v>11</v>
      </c>
      <c r="F168" s="8">
        <f t="shared" si="6"/>
        <v>0</v>
      </c>
      <c r="G168" s="8">
        <f t="shared" si="9"/>
        <v>0</v>
      </c>
      <c r="H168" s="8">
        <f t="shared" si="7"/>
        <v>0</v>
      </c>
      <c r="I168" s="9">
        <f t="shared" si="8"/>
        <v>0</v>
      </c>
      <c r="J168" s="2"/>
      <c r="K168" s="8">
        <f t="shared" si="10"/>
        <v>1282.051282051282</v>
      </c>
      <c r="L168" s="8">
        <f>SUM($K$14:K168)</f>
        <v>192307.69230769222</v>
      </c>
      <c r="M168" s="2"/>
      <c r="N168" s="2"/>
      <c r="O168" s="2"/>
      <c r="P168" s="2"/>
      <c r="Q168" s="2"/>
      <c r="R168" s="2"/>
    </row>
    <row r="169" spans="1:18" ht="13.5" thickBot="1">
      <c r="A169" s="2"/>
      <c r="B169" s="2"/>
      <c r="C169" s="2"/>
      <c r="D169" s="30"/>
      <c r="E169" s="12">
        <v>12</v>
      </c>
      <c r="F169" s="13">
        <f t="shared" si="6"/>
        <v>0</v>
      </c>
      <c r="G169" s="13">
        <f t="shared" si="9"/>
        <v>0</v>
      </c>
      <c r="H169" s="13">
        <f t="shared" si="7"/>
        <v>0</v>
      </c>
      <c r="I169" s="14">
        <f t="shared" si="8"/>
        <v>0</v>
      </c>
      <c r="J169" s="2"/>
      <c r="K169" s="8">
        <f t="shared" si="10"/>
        <v>1282.051282051282</v>
      </c>
      <c r="L169" s="8">
        <f>SUM($K$14:K169)</f>
        <v>193589.74358974351</v>
      </c>
      <c r="M169" s="2"/>
      <c r="N169" s="2"/>
      <c r="O169" s="2"/>
      <c r="P169" s="2"/>
      <c r="Q169" s="2"/>
      <c r="R169" s="2"/>
    </row>
    <row r="170" spans="1:18" ht="12.75">
      <c r="A170" s="2"/>
      <c r="B170" s="2"/>
      <c r="C170" s="2"/>
      <c r="D170" s="28" t="s">
        <v>26</v>
      </c>
      <c r="E170" s="6">
        <v>1</v>
      </c>
      <c r="F170" s="7">
        <f t="shared" si="6"/>
        <v>0</v>
      </c>
      <c r="G170" s="7">
        <f t="shared" si="9"/>
        <v>0</v>
      </c>
      <c r="H170" s="8">
        <f t="shared" si="7"/>
        <v>0</v>
      </c>
      <c r="I170" s="15">
        <f t="shared" si="8"/>
        <v>0</v>
      </c>
      <c r="J170" s="2"/>
      <c r="K170" s="8">
        <f t="shared" si="10"/>
        <v>1282.051282051282</v>
      </c>
      <c r="L170" s="8">
        <f>SUM($K$14:K170)</f>
        <v>194871.79487179479</v>
      </c>
      <c r="M170" s="2"/>
      <c r="N170" s="2"/>
      <c r="O170" s="2"/>
      <c r="P170" s="2"/>
      <c r="Q170" s="2"/>
      <c r="R170" s="2"/>
    </row>
    <row r="171" spans="1:18" ht="12.75">
      <c r="A171" s="2"/>
      <c r="B171" s="2"/>
      <c r="C171" s="2"/>
      <c r="D171" s="29"/>
      <c r="E171" s="11">
        <v>2</v>
      </c>
      <c r="F171" s="8">
        <f t="shared" si="6"/>
        <v>0</v>
      </c>
      <c r="G171" s="8">
        <f t="shared" si="9"/>
        <v>0</v>
      </c>
      <c r="H171" s="8">
        <f t="shared" si="7"/>
        <v>0</v>
      </c>
      <c r="I171" s="9">
        <f t="shared" si="8"/>
        <v>0</v>
      </c>
      <c r="J171" s="2"/>
      <c r="K171" s="8">
        <f t="shared" si="10"/>
        <v>1282.051282051282</v>
      </c>
      <c r="L171" s="8">
        <f>SUM($K$14:K171)</f>
        <v>196153.84615384607</v>
      </c>
      <c r="M171" s="2"/>
      <c r="N171" s="2"/>
      <c r="O171" s="2"/>
      <c r="P171" s="2"/>
      <c r="Q171" s="2"/>
      <c r="R171" s="2"/>
    </row>
    <row r="172" spans="1:18" ht="12.75">
      <c r="A172" s="2"/>
      <c r="B172" s="2"/>
      <c r="C172" s="2"/>
      <c r="D172" s="29"/>
      <c r="E172" s="11">
        <v>3</v>
      </c>
      <c r="F172" s="8">
        <f t="shared" si="6"/>
        <v>0</v>
      </c>
      <c r="G172" s="8">
        <f t="shared" si="9"/>
        <v>0</v>
      </c>
      <c r="H172" s="8">
        <f t="shared" si="7"/>
        <v>0</v>
      </c>
      <c r="I172" s="9">
        <f t="shared" si="8"/>
        <v>0</v>
      </c>
      <c r="J172" s="2"/>
      <c r="K172" s="8">
        <f t="shared" si="10"/>
        <v>1282.051282051282</v>
      </c>
      <c r="L172" s="8">
        <f>SUM($K$14:K172)</f>
        <v>197435.89743589735</v>
      </c>
      <c r="M172" s="2"/>
      <c r="N172" s="2"/>
      <c r="O172" s="2"/>
      <c r="P172" s="2"/>
      <c r="Q172" s="2"/>
      <c r="R172" s="2"/>
    </row>
    <row r="173" spans="1:18" ht="12.75">
      <c r="A173" s="2"/>
      <c r="B173" s="2"/>
      <c r="C173" s="2"/>
      <c r="D173" s="29"/>
      <c r="E173" s="11">
        <v>4</v>
      </c>
      <c r="F173" s="8">
        <f t="shared" si="6"/>
        <v>0</v>
      </c>
      <c r="G173" s="8">
        <f t="shared" si="9"/>
        <v>0</v>
      </c>
      <c r="H173" s="8">
        <f t="shared" si="7"/>
        <v>0</v>
      </c>
      <c r="I173" s="9">
        <f t="shared" si="8"/>
        <v>0</v>
      </c>
      <c r="J173" s="2"/>
      <c r="K173" s="8">
        <f t="shared" si="10"/>
        <v>1282.051282051282</v>
      </c>
      <c r="L173" s="8">
        <f>SUM($K$14:K173)</f>
        <v>198717.94871794863</v>
      </c>
      <c r="M173" s="2"/>
      <c r="N173" s="2"/>
      <c r="O173" s="2"/>
      <c r="P173" s="2"/>
      <c r="Q173" s="2"/>
      <c r="R173" s="2"/>
    </row>
    <row r="174" spans="1:18" ht="12.75">
      <c r="A174" s="2"/>
      <c r="B174" s="2"/>
      <c r="C174" s="2"/>
      <c r="D174" s="29"/>
      <c r="E174" s="11">
        <v>5</v>
      </c>
      <c r="F174" s="8">
        <f t="shared" si="6"/>
        <v>0</v>
      </c>
      <c r="G174" s="8">
        <f t="shared" si="9"/>
        <v>0</v>
      </c>
      <c r="H174" s="8">
        <f t="shared" si="7"/>
        <v>0</v>
      </c>
      <c r="I174" s="9">
        <f t="shared" si="8"/>
        <v>0</v>
      </c>
      <c r="J174" s="2"/>
      <c r="K174" s="8">
        <f t="shared" si="10"/>
        <v>1282.051282051282</v>
      </c>
      <c r="L174" s="8">
        <f>SUM($K$14:K174)</f>
        <v>199999.99999999991</v>
      </c>
      <c r="M174" s="2"/>
      <c r="N174" s="2"/>
      <c r="O174" s="2"/>
      <c r="P174" s="2"/>
      <c r="Q174" s="2"/>
      <c r="R174" s="2"/>
    </row>
    <row r="175" spans="1:18" ht="12.75">
      <c r="A175" s="2"/>
      <c r="B175" s="2"/>
      <c r="C175" s="2"/>
      <c r="D175" s="29"/>
      <c r="E175" s="11">
        <v>6</v>
      </c>
      <c r="F175" s="8">
        <f t="shared" si="6"/>
        <v>0</v>
      </c>
      <c r="G175" s="8">
        <f t="shared" si="9"/>
        <v>0</v>
      </c>
      <c r="H175" s="8">
        <f t="shared" si="7"/>
        <v>0</v>
      </c>
      <c r="I175" s="9">
        <f t="shared" si="8"/>
        <v>0</v>
      </c>
      <c r="J175" s="2"/>
      <c r="K175" s="8">
        <f t="shared" si="10"/>
        <v>1282.051282051282</v>
      </c>
      <c r="L175" s="8">
        <f>SUM($K$14:K175)</f>
        <v>201282.05128205119</v>
      </c>
      <c r="M175" s="2"/>
      <c r="N175" s="2"/>
      <c r="O175" s="2"/>
      <c r="P175" s="2"/>
      <c r="Q175" s="2"/>
      <c r="R175" s="2"/>
    </row>
    <row r="176" spans="1:18" ht="12.75">
      <c r="A176" s="2"/>
      <c r="B176" s="2"/>
      <c r="C176" s="2"/>
      <c r="D176" s="29"/>
      <c r="E176" s="11">
        <v>7</v>
      </c>
      <c r="F176" s="8">
        <f t="shared" si="6"/>
        <v>0</v>
      </c>
      <c r="G176" s="8">
        <f t="shared" si="9"/>
        <v>0</v>
      </c>
      <c r="H176" s="8">
        <f t="shared" si="7"/>
        <v>0</v>
      </c>
      <c r="I176" s="9">
        <f t="shared" si="8"/>
        <v>0</v>
      </c>
      <c r="J176" s="2"/>
      <c r="K176" s="8">
        <f t="shared" si="10"/>
        <v>1282.051282051282</v>
      </c>
      <c r="L176" s="8">
        <f>SUM($K$14:K176)</f>
        <v>202564.10256410248</v>
      </c>
      <c r="M176" s="2"/>
      <c r="N176" s="2"/>
      <c r="O176" s="2"/>
      <c r="P176" s="2"/>
      <c r="Q176" s="2"/>
      <c r="R176" s="2"/>
    </row>
    <row r="177" spans="1:18" ht="12.75">
      <c r="A177" s="2"/>
      <c r="B177" s="2"/>
      <c r="C177" s="2"/>
      <c r="D177" s="29"/>
      <c r="E177" s="11">
        <v>8</v>
      </c>
      <c r="F177" s="8">
        <f t="shared" si="6"/>
        <v>0</v>
      </c>
      <c r="G177" s="8">
        <f t="shared" si="9"/>
        <v>0</v>
      </c>
      <c r="H177" s="8">
        <f t="shared" si="7"/>
        <v>0</v>
      </c>
      <c r="I177" s="9">
        <f t="shared" si="8"/>
        <v>0</v>
      </c>
      <c r="J177" s="2"/>
      <c r="K177" s="8">
        <f t="shared" si="10"/>
        <v>1282.051282051282</v>
      </c>
      <c r="L177" s="8">
        <f>SUM($K$14:K177)</f>
        <v>203846.15384615376</v>
      </c>
      <c r="M177" s="2"/>
      <c r="N177" s="2"/>
      <c r="O177" s="2"/>
      <c r="P177" s="2"/>
      <c r="Q177" s="2"/>
      <c r="R177" s="2"/>
    </row>
    <row r="178" spans="1:18" ht="12.75">
      <c r="A178" s="2"/>
      <c r="B178" s="2"/>
      <c r="C178" s="2"/>
      <c r="D178" s="29"/>
      <c r="E178" s="11">
        <v>9</v>
      </c>
      <c r="F178" s="8">
        <f t="shared" ref="F178:F181" si="11">G178+H178</f>
        <v>0</v>
      </c>
      <c r="G178" s="8">
        <f t="shared" ref="G178:G181" si="12">IF(I178=0,0,(H178+I178)*$G$11/12)</f>
        <v>0</v>
      </c>
      <c r="H178" s="8">
        <f t="shared" ref="H178:H181" si="13">IF(K178=0,0,IF(OR(ROW(H178)-13&lt;=$G$10,L178&gt;$G$8),0,$G$8/($G$9*12-$G$10)))</f>
        <v>0</v>
      </c>
      <c r="I178" s="9">
        <f t="shared" ref="I178:I181" si="14">IF(E178+60&lt;$F$12,0,IF(ROW(H178)-13-$F$12&gt;=$G$9*12,0,$G$8-L178))</f>
        <v>0</v>
      </c>
      <c r="J178" s="2"/>
      <c r="K178" s="8">
        <f t="shared" ref="K178:K181" si="15">IF(E178+60&lt;$F$12,0,IF(ROW(K178)-13-$F$12&lt;$G$10,0,$G$8/($G$9*12-$G$10)))</f>
        <v>1282.051282051282</v>
      </c>
      <c r="L178" s="8">
        <f>SUM($K$14:K178)</f>
        <v>205128.20512820504</v>
      </c>
      <c r="M178" s="2"/>
      <c r="N178" s="2"/>
      <c r="O178" s="2"/>
      <c r="P178" s="2"/>
      <c r="Q178" s="2"/>
      <c r="R178" s="2"/>
    </row>
    <row r="179" spans="1:18" ht="12.75">
      <c r="A179" s="2"/>
      <c r="B179" s="2"/>
      <c r="C179" s="2"/>
      <c r="D179" s="29"/>
      <c r="E179" s="11">
        <v>10</v>
      </c>
      <c r="F179" s="8">
        <f t="shared" si="11"/>
        <v>0</v>
      </c>
      <c r="G179" s="8">
        <f t="shared" si="12"/>
        <v>0</v>
      </c>
      <c r="H179" s="8">
        <f t="shared" si="13"/>
        <v>0</v>
      </c>
      <c r="I179" s="9">
        <f t="shared" si="14"/>
        <v>0</v>
      </c>
      <c r="J179" s="2"/>
      <c r="K179" s="8">
        <f t="shared" si="15"/>
        <v>1282.051282051282</v>
      </c>
      <c r="L179" s="8">
        <f>SUM($K$14:K179)</f>
        <v>206410.25641025632</v>
      </c>
      <c r="M179" s="2"/>
      <c r="N179" s="2"/>
      <c r="O179" s="2"/>
      <c r="P179" s="2"/>
      <c r="Q179" s="2"/>
      <c r="R179" s="2"/>
    </row>
    <row r="180" spans="1:18" ht="12.75">
      <c r="A180" s="2"/>
      <c r="B180" s="2"/>
      <c r="C180" s="2"/>
      <c r="D180" s="29"/>
      <c r="E180" s="11">
        <v>11</v>
      </c>
      <c r="F180" s="8">
        <f t="shared" si="11"/>
        <v>0</v>
      </c>
      <c r="G180" s="8">
        <f t="shared" si="12"/>
        <v>0</v>
      </c>
      <c r="H180" s="8">
        <f t="shared" si="13"/>
        <v>0</v>
      </c>
      <c r="I180" s="9">
        <f t="shared" si="14"/>
        <v>0</v>
      </c>
      <c r="J180" s="2"/>
      <c r="K180" s="8">
        <f t="shared" si="15"/>
        <v>1282.051282051282</v>
      </c>
      <c r="L180" s="8">
        <f>SUM($K$14:K180)</f>
        <v>207692.3076923076</v>
      </c>
      <c r="M180" s="2"/>
      <c r="N180" s="2"/>
      <c r="O180" s="2"/>
      <c r="P180" s="2"/>
      <c r="Q180" s="2"/>
      <c r="R180" s="2"/>
    </row>
    <row r="181" spans="1:18" ht="13.5" thickBot="1">
      <c r="A181" s="2"/>
      <c r="B181" s="2"/>
      <c r="C181" s="2"/>
      <c r="D181" s="30"/>
      <c r="E181" s="12">
        <v>12</v>
      </c>
      <c r="F181" s="13">
        <f t="shared" si="11"/>
        <v>0</v>
      </c>
      <c r="G181" s="13">
        <f t="shared" si="12"/>
        <v>0</v>
      </c>
      <c r="H181" s="13">
        <f t="shared" si="13"/>
        <v>0</v>
      </c>
      <c r="I181" s="14">
        <f t="shared" si="14"/>
        <v>0</v>
      </c>
      <c r="J181" s="2"/>
      <c r="K181" s="8">
        <f t="shared" si="15"/>
        <v>1282.051282051282</v>
      </c>
      <c r="L181" s="8">
        <f>SUM($K$14:K181)</f>
        <v>208974.35897435888</v>
      </c>
      <c r="M181" s="2"/>
      <c r="N181" s="2"/>
      <c r="O181" s="2"/>
      <c r="P181" s="2"/>
      <c r="Q181" s="2"/>
      <c r="R181" s="2"/>
    </row>
    <row r="182" spans="1:18" ht="12.75">
      <c r="A182" s="2"/>
      <c r="B182" s="2"/>
      <c r="C182" s="2"/>
      <c r="D182" s="28" t="s">
        <v>27</v>
      </c>
      <c r="E182" s="6">
        <v>1</v>
      </c>
      <c r="F182" s="7">
        <f t="shared" ref="F182:F245" si="16">G182+H182</f>
        <v>0</v>
      </c>
      <c r="G182" s="7">
        <f t="shared" ref="G182:G245" si="17">IF(I182=0,0,(H182+I182)*$G$11/12)</f>
        <v>0</v>
      </c>
      <c r="H182" s="8">
        <f t="shared" ref="H182:H245" si="18">IF(K182=0,0,IF(OR(ROW(H182)-13&lt;=$G$10,L182&gt;$G$8),0,$G$8/($G$9*12-$G$10)))</f>
        <v>0</v>
      </c>
      <c r="I182" s="15">
        <f t="shared" ref="I182:I245" si="19">IF(E182+60&lt;$F$12,0,IF(ROW(H182)-13-$F$12&gt;=$G$9*12,0,$G$8-L182))</f>
        <v>0</v>
      </c>
      <c r="J182" s="2"/>
      <c r="K182" s="8">
        <f t="shared" ref="K182:K245" si="20">IF(E182+60&lt;$F$12,0,IF(ROW(K182)-13-$F$12&lt;$G$10,0,$G$8/($G$9*12-$G$10)))</f>
        <v>1282.051282051282</v>
      </c>
      <c r="L182" s="8">
        <f>SUM($K$14:K182)</f>
        <v>210256.41025641016</v>
      </c>
      <c r="M182" s="2"/>
      <c r="N182" s="2"/>
      <c r="O182" s="2"/>
      <c r="P182" s="2"/>
      <c r="Q182" s="2"/>
      <c r="R182" s="2"/>
    </row>
    <row r="183" spans="1:18" ht="12.75">
      <c r="A183" s="2"/>
      <c r="B183" s="2"/>
      <c r="C183" s="2"/>
      <c r="D183" s="29"/>
      <c r="E183" s="11">
        <v>2</v>
      </c>
      <c r="F183" s="8">
        <f t="shared" si="16"/>
        <v>0</v>
      </c>
      <c r="G183" s="8">
        <f t="shared" si="17"/>
        <v>0</v>
      </c>
      <c r="H183" s="8">
        <f t="shared" si="18"/>
        <v>0</v>
      </c>
      <c r="I183" s="9">
        <f t="shared" si="19"/>
        <v>0</v>
      </c>
      <c r="J183" s="2"/>
      <c r="K183" s="8">
        <f t="shared" si="20"/>
        <v>1282.051282051282</v>
      </c>
      <c r="L183" s="8">
        <f>SUM($K$14:K183)</f>
        <v>211538.46153846144</v>
      </c>
      <c r="M183" s="2"/>
      <c r="N183" s="2"/>
      <c r="O183" s="2"/>
      <c r="P183" s="2"/>
      <c r="Q183" s="2"/>
      <c r="R183" s="2"/>
    </row>
    <row r="184" spans="1:18" ht="12.75">
      <c r="A184" s="2"/>
      <c r="B184" s="2"/>
      <c r="C184" s="2"/>
      <c r="D184" s="29"/>
      <c r="E184" s="11">
        <v>3</v>
      </c>
      <c r="F184" s="8">
        <f t="shared" si="16"/>
        <v>0</v>
      </c>
      <c r="G184" s="8">
        <f t="shared" si="17"/>
        <v>0</v>
      </c>
      <c r="H184" s="8">
        <f t="shared" si="18"/>
        <v>0</v>
      </c>
      <c r="I184" s="9">
        <f t="shared" si="19"/>
        <v>0</v>
      </c>
      <c r="J184" s="2"/>
      <c r="K184" s="8">
        <f t="shared" si="20"/>
        <v>1282.051282051282</v>
      </c>
      <c r="L184" s="8">
        <f>SUM($K$14:K184)</f>
        <v>212820.51282051273</v>
      </c>
      <c r="M184" s="2"/>
      <c r="N184" s="2"/>
      <c r="O184" s="2"/>
      <c r="P184" s="2"/>
      <c r="Q184" s="2"/>
      <c r="R184" s="2"/>
    </row>
    <row r="185" spans="1:18" ht="12.75">
      <c r="A185" s="2"/>
      <c r="B185" s="2"/>
      <c r="C185" s="2"/>
      <c r="D185" s="29"/>
      <c r="E185" s="11">
        <v>4</v>
      </c>
      <c r="F185" s="8">
        <f t="shared" si="16"/>
        <v>0</v>
      </c>
      <c r="G185" s="8">
        <f t="shared" si="17"/>
        <v>0</v>
      </c>
      <c r="H185" s="8">
        <f t="shared" si="18"/>
        <v>0</v>
      </c>
      <c r="I185" s="9">
        <f t="shared" si="19"/>
        <v>0</v>
      </c>
      <c r="J185" s="2"/>
      <c r="K185" s="8">
        <f t="shared" si="20"/>
        <v>1282.051282051282</v>
      </c>
      <c r="L185" s="8">
        <f>SUM($K$14:K185)</f>
        <v>214102.56410256401</v>
      </c>
      <c r="M185" s="2"/>
      <c r="N185" s="2"/>
      <c r="O185" s="2"/>
      <c r="P185" s="2"/>
      <c r="Q185" s="2"/>
      <c r="R185" s="2"/>
    </row>
    <row r="186" spans="1:18" ht="12.75">
      <c r="A186" s="2"/>
      <c r="B186" s="2"/>
      <c r="C186" s="2"/>
      <c r="D186" s="29"/>
      <c r="E186" s="11">
        <v>5</v>
      </c>
      <c r="F186" s="8">
        <f t="shared" si="16"/>
        <v>0</v>
      </c>
      <c r="G186" s="8">
        <f t="shared" si="17"/>
        <v>0</v>
      </c>
      <c r="H186" s="8">
        <f t="shared" si="18"/>
        <v>0</v>
      </c>
      <c r="I186" s="9">
        <f t="shared" si="19"/>
        <v>0</v>
      </c>
      <c r="J186" s="2"/>
      <c r="K186" s="8">
        <f t="shared" si="20"/>
        <v>1282.051282051282</v>
      </c>
      <c r="L186" s="8">
        <f>SUM($K$14:K186)</f>
        <v>215384.61538461529</v>
      </c>
      <c r="M186" s="2"/>
      <c r="N186" s="2"/>
      <c r="O186" s="2"/>
      <c r="P186" s="2"/>
      <c r="Q186" s="2"/>
      <c r="R186" s="2"/>
    </row>
    <row r="187" spans="1:18" ht="12.75">
      <c r="A187" s="2"/>
      <c r="B187" s="2"/>
      <c r="C187" s="2"/>
      <c r="D187" s="29"/>
      <c r="E187" s="11">
        <v>6</v>
      </c>
      <c r="F187" s="8">
        <f t="shared" si="16"/>
        <v>0</v>
      </c>
      <c r="G187" s="8">
        <f t="shared" si="17"/>
        <v>0</v>
      </c>
      <c r="H187" s="8">
        <f t="shared" si="18"/>
        <v>0</v>
      </c>
      <c r="I187" s="9">
        <f t="shared" si="19"/>
        <v>0</v>
      </c>
      <c r="J187" s="2"/>
      <c r="K187" s="8">
        <f t="shared" si="20"/>
        <v>1282.051282051282</v>
      </c>
      <c r="L187" s="8">
        <f>SUM($K$14:K187)</f>
        <v>216666.66666666657</v>
      </c>
      <c r="M187" s="2"/>
      <c r="N187" s="2"/>
      <c r="O187" s="2"/>
      <c r="P187" s="2"/>
      <c r="Q187" s="2"/>
      <c r="R187" s="2"/>
    </row>
    <row r="188" spans="1:18" ht="12.75">
      <c r="A188" s="2"/>
      <c r="B188" s="2"/>
      <c r="C188" s="2"/>
      <c r="D188" s="29"/>
      <c r="E188" s="11">
        <v>7</v>
      </c>
      <c r="F188" s="8">
        <f t="shared" si="16"/>
        <v>0</v>
      </c>
      <c r="G188" s="8">
        <f t="shared" si="17"/>
        <v>0</v>
      </c>
      <c r="H188" s="8">
        <f t="shared" si="18"/>
        <v>0</v>
      </c>
      <c r="I188" s="9">
        <f t="shared" si="19"/>
        <v>0</v>
      </c>
      <c r="J188" s="2"/>
      <c r="K188" s="8">
        <f t="shared" si="20"/>
        <v>1282.051282051282</v>
      </c>
      <c r="L188" s="8">
        <f>SUM($K$14:K188)</f>
        <v>217948.71794871785</v>
      </c>
      <c r="M188" s="2"/>
      <c r="N188" s="2"/>
      <c r="O188" s="2"/>
      <c r="P188" s="2"/>
      <c r="Q188" s="2"/>
      <c r="R188" s="2"/>
    </row>
    <row r="189" spans="1:18" ht="12.75">
      <c r="A189" s="2"/>
      <c r="B189" s="2"/>
      <c r="C189" s="2"/>
      <c r="D189" s="29"/>
      <c r="E189" s="11">
        <v>8</v>
      </c>
      <c r="F189" s="8">
        <f t="shared" si="16"/>
        <v>0</v>
      </c>
      <c r="G189" s="8">
        <f t="shared" si="17"/>
        <v>0</v>
      </c>
      <c r="H189" s="8">
        <f t="shared" si="18"/>
        <v>0</v>
      </c>
      <c r="I189" s="9">
        <f t="shared" si="19"/>
        <v>0</v>
      </c>
      <c r="J189" s="2"/>
      <c r="K189" s="8">
        <f t="shared" si="20"/>
        <v>1282.051282051282</v>
      </c>
      <c r="L189" s="8">
        <f>SUM($K$14:K189)</f>
        <v>219230.76923076913</v>
      </c>
      <c r="M189" s="2"/>
      <c r="N189" s="2"/>
      <c r="O189" s="2"/>
      <c r="P189" s="2"/>
      <c r="Q189" s="2"/>
      <c r="R189" s="2"/>
    </row>
    <row r="190" spans="1:18" ht="12.75">
      <c r="A190" s="2"/>
      <c r="B190" s="2"/>
      <c r="C190" s="2"/>
      <c r="D190" s="29"/>
      <c r="E190" s="11">
        <v>9</v>
      </c>
      <c r="F190" s="8">
        <f t="shared" si="16"/>
        <v>0</v>
      </c>
      <c r="G190" s="8">
        <f t="shared" si="17"/>
        <v>0</v>
      </c>
      <c r="H190" s="8">
        <f t="shared" si="18"/>
        <v>0</v>
      </c>
      <c r="I190" s="9">
        <f t="shared" si="19"/>
        <v>0</v>
      </c>
      <c r="J190" s="2"/>
      <c r="K190" s="8">
        <f t="shared" si="20"/>
        <v>1282.051282051282</v>
      </c>
      <c r="L190" s="8">
        <f>SUM($K$14:K190)</f>
        <v>220512.82051282041</v>
      </c>
      <c r="M190" s="2"/>
      <c r="N190" s="2"/>
      <c r="O190" s="2"/>
      <c r="P190" s="2"/>
      <c r="Q190" s="2"/>
      <c r="R190" s="2"/>
    </row>
    <row r="191" spans="1:18" ht="12.75">
      <c r="A191" s="2"/>
      <c r="B191" s="2"/>
      <c r="C191" s="2"/>
      <c r="D191" s="29"/>
      <c r="E191" s="11">
        <v>10</v>
      </c>
      <c r="F191" s="8">
        <f t="shared" si="16"/>
        <v>0</v>
      </c>
      <c r="G191" s="8">
        <f t="shared" si="17"/>
        <v>0</v>
      </c>
      <c r="H191" s="8">
        <f t="shared" si="18"/>
        <v>0</v>
      </c>
      <c r="I191" s="9">
        <f t="shared" si="19"/>
        <v>0</v>
      </c>
      <c r="J191" s="2"/>
      <c r="K191" s="8">
        <f t="shared" si="20"/>
        <v>1282.051282051282</v>
      </c>
      <c r="L191" s="8">
        <f>SUM($K$14:K191)</f>
        <v>221794.87179487169</v>
      </c>
      <c r="M191" s="2"/>
      <c r="N191" s="2"/>
      <c r="O191" s="2"/>
      <c r="P191" s="2"/>
      <c r="Q191" s="2"/>
      <c r="R191" s="2"/>
    </row>
    <row r="192" spans="1:18" ht="12.75">
      <c r="A192" s="2"/>
      <c r="B192" s="2"/>
      <c r="C192" s="2"/>
      <c r="D192" s="29"/>
      <c r="E192" s="11">
        <v>11</v>
      </c>
      <c r="F192" s="8">
        <f t="shared" si="16"/>
        <v>0</v>
      </c>
      <c r="G192" s="8">
        <f t="shared" si="17"/>
        <v>0</v>
      </c>
      <c r="H192" s="8">
        <f t="shared" si="18"/>
        <v>0</v>
      </c>
      <c r="I192" s="9">
        <f t="shared" si="19"/>
        <v>0</v>
      </c>
      <c r="J192" s="2"/>
      <c r="K192" s="8">
        <f t="shared" si="20"/>
        <v>1282.051282051282</v>
      </c>
      <c r="L192" s="8">
        <f>SUM($K$14:K192)</f>
        <v>223076.92307692298</v>
      </c>
      <c r="M192" s="2"/>
      <c r="N192" s="2"/>
      <c r="O192" s="2"/>
      <c r="P192" s="2"/>
      <c r="Q192" s="2"/>
      <c r="R192" s="2"/>
    </row>
    <row r="193" spans="1:18" ht="13.5" thickBot="1">
      <c r="A193" s="2"/>
      <c r="B193" s="2"/>
      <c r="C193" s="2"/>
      <c r="D193" s="30"/>
      <c r="E193" s="12">
        <v>12</v>
      </c>
      <c r="F193" s="13">
        <f t="shared" si="16"/>
        <v>0</v>
      </c>
      <c r="G193" s="13">
        <f t="shared" si="17"/>
        <v>0</v>
      </c>
      <c r="H193" s="13">
        <f t="shared" si="18"/>
        <v>0</v>
      </c>
      <c r="I193" s="14">
        <f t="shared" si="19"/>
        <v>0</v>
      </c>
      <c r="J193" s="2"/>
      <c r="K193" s="8">
        <f t="shared" si="20"/>
        <v>1282.051282051282</v>
      </c>
      <c r="L193" s="8">
        <f>SUM($K$14:K193)</f>
        <v>224358.97435897426</v>
      </c>
      <c r="M193" s="2"/>
      <c r="N193" s="2"/>
      <c r="O193" s="2"/>
      <c r="P193" s="2"/>
      <c r="Q193" s="2"/>
      <c r="R193" s="2"/>
    </row>
    <row r="194" spans="1:18" ht="12.75">
      <c r="A194" s="2"/>
      <c r="B194" s="2"/>
      <c r="C194" s="2"/>
      <c r="D194" s="28" t="s">
        <v>28</v>
      </c>
      <c r="E194" s="6">
        <v>1</v>
      </c>
      <c r="F194" s="7">
        <f t="shared" si="16"/>
        <v>0</v>
      </c>
      <c r="G194" s="7">
        <f t="shared" si="17"/>
        <v>0</v>
      </c>
      <c r="H194" s="8">
        <f t="shared" si="18"/>
        <v>0</v>
      </c>
      <c r="I194" s="15">
        <f t="shared" si="19"/>
        <v>0</v>
      </c>
      <c r="J194" s="2"/>
      <c r="K194" s="8">
        <f t="shared" si="20"/>
        <v>1282.051282051282</v>
      </c>
      <c r="L194" s="8">
        <f>SUM($K$14:K194)</f>
        <v>225641.02564102554</v>
      </c>
      <c r="M194" s="2"/>
      <c r="N194" s="2"/>
      <c r="O194" s="2"/>
      <c r="P194" s="2"/>
      <c r="Q194" s="2"/>
      <c r="R194" s="2"/>
    </row>
    <row r="195" spans="1:18" ht="12.75">
      <c r="A195" s="2"/>
      <c r="B195" s="2"/>
      <c r="C195" s="2"/>
      <c r="D195" s="29"/>
      <c r="E195" s="11">
        <v>2</v>
      </c>
      <c r="F195" s="8">
        <f t="shared" si="16"/>
        <v>0</v>
      </c>
      <c r="G195" s="8">
        <f t="shared" si="17"/>
        <v>0</v>
      </c>
      <c r="H195" s="8">
        <f t="shared" si="18"/>
        <v>0</v>
      </c>
      <c r="I195" s="9">
        <f t="shared" si="19"/>
        <v>0</v>
      </c>
      <c r="J195" s="2"/>
      <c r="K195" s="8">
        <f t="shared" si="20"/>
        <v>1282.051282051282</v>
      </c>
      <c r="L195" s="8">
        <f>SUM($K$14:K195)</f>
        <v>226923.07692307682</v>
      </c>
      <c r="M195" s="2"/>
      <c r="N195" s="2"/>
      <c r="O195" s="2"/>
      <c r="P195" s="2"/>
      <c r="Q195" s="2"/>
      <c r="R195" s="2"/>
    </row>
    <row r="196" spans="1:18" ht="12.75">
      <c r="A196" s="2"/>
      <c r="B196" s="2"/>
      <c r="C196" s="2"/>
      <c r="D196" s="29"/>
      <c r="E196" s="11">
        <v>3</v>
      </c>
      <c r="F196" s="8">
        <f t="shared" si="16"/>
        <v>0</v>
      </c>
      <c r="G196" s="8">
        <f t="shared" si="17"/>
        <v>0</v>
      </c>
      <c r="H196" s="8">
        <f t="shared" si="18"/>
        <v>0</v>
      </c>
      <c r="I196" s="9">
        <f t="shared" si="19"/>
        <v>0</v>
      </c>
      <c r="J196" s="2"/>
      <c r="K196" s="8">
        <f t="shared" si="20"/>
        <v>1282.051282051282</v>
      </c>
      <c r="L196" s="8">
        <f>SUM($K$14:K196)</f>
        <v>228205.1282051281</v>
      </c>
      <c r="M196" s="2"/>
      <c r="N196" s="2"/>
      <c r="O196" s="2"/>
      <c r="P196" s="2"/>
      <c r="Q196" s="2"/>
      <c r="R196" s="2"/>
    </row>
    <row r="197" spans="1:18" ht="12.75">
      <c r="A197" s="2"/>
      <c r="B197" s="2"/>
      <c r="C197" s="2"/>
      <c r="D197" s="29"/>
      <c r="E197" s="11">
        <v>4</v>
      </c>
      <c r="F197" s="8">
        <f t="shared" si="16"/>
        <v>0</v>
      </c>
      <c r="G197" s="8">
        <f t="shared" si="17"/>
        <v>0</v>
      </c>
      <c r="H197" s="8">
        <f t="shared" si="18"/>
        <v>0</v>
      </c>
      <c r="I197" s="9">
        <f t="shared" si="19"/>
        <v>0</v>
      </c>
      <c r="J197" s="2"/>
      <c r="K197" s="8">
        <f t="shared" si="20"/>
        <v>1282.051282051282</v>
      </c>
      <c r="L197" s="8">
        <f>SUM($K$14:K197)</f>
        <v>229487.17948717938</v>
      </c>
      <c r="M197" s="2"/>
      <c r="N197" s="2"/>
      <c r="O197" s="2"/>
      <c r="P197" s="2"/>
      <c r="Q197" s="2"/>
      <c r="R197" s="2"/>
    </row>
    <row r="198" spans="1:18" ht="12.75">
      <c r="A198" s="2"/>
      <c r="B198" s="2"/>
      <c r="C198" s="2"/>
      <c r="D198" s="29"/>
      <c r="E198" s="11">
        <v>5</v>
      </c>
      <c r="F198" s="8">
        <f t="shared" si="16"/>
        <v>0</v>
      </c>
      <c r="G198" s="8">
        <f t="shared" si="17"/>
        <v>0</v>
      </c>
      <c r="H198" s="8">
        <f t="shared" si="18"/>
        <v>0</v>
      </c>
      <c r="I198" s="9">
        <f t="shared" si="19"/>
        <v>0</v>
      </c>
      <c r="J198" s="2"/>
      <c r="K198" s="8">
        <f t="shared" si="20"/>
        <v>1282.051282051282</v>
      </c>
      <c r="L198" s="8">
        <f>SUM($K$14:K198)</f>
        <v>230769.23076923066</v>
      </c>
      <c r="M198" s="2"/>
      <c r="N198" s="2"/>
      <c r="O198" s="2"/>
      <c r="P198" s="2"/>
      <c r="Q198" s="2"/>
      <c r="R198" s="2"/>
    </row>
    <row r="199" spans="1:18" ht="12.75">
      <c r="A199" s="2"/>
      <c r="B199" s="2"/>
      <c r="C199" s="2"/>
      <c r="D199" s="29"/>
      <c r="E199" s="11">
        <v>6</v>
      </c>
      <c r="F199" s="8">
        <f t="shared" si="16"/>
        <v>0</v>
      </c>
      <c r="G199" s="8">
        <f t="shared" si="17"/>
        <v>0</v>
      </c>
      <c r="H199" s="8">
        <f t="shared" si="18"/>
        <v>0</v>
      </c>
      <c r="I199" s="9">
        <f t="shared" si="19"/>
        <v>0</v>
      </c>
      <c r="J199" s="2"/>
      <c r="K199" s="8">
        <f t="shared" si="20"/>
        <v>1282.051282051282</v>
      </c>
      <c r="L199" s="8">
        <f>SUM($K$14:K199)</f>
        <v>232051.28205128195</v>
      </c>
      <c r="M199" s="2"/>
      <c r="N199" s="2"/>
      <c r="O199" s="2"/>
      <c r="P199" s="2"/>
      <c r="Q199" s="2"/>
      <c r="R199" s="2"/>
    </row>
    <row r="200" spans="1:18" ht="12.75">
      <c r="A200" s="2"/>
      <c r="B200" s="2"/>
      <c r="C200" s="2"/>
      <c r="D200" s="29"/>
      <c r="E200" s="11">
        <v>7</v>
      </c>
      <c r="F200" s="8">
        <f t="shared" si="16"/>
        <v>0</v>
      </c>
      <c r="G200" s="8">
        <f t="shared" si="17"/>
        <v>0</v>
      </c>
      <c r="H200" s="8">
        <f t="shared" si="18"/>
        <v>0</v>
      </c>
      <c r="I200" s="9">
        <f t="shared" si="19"/>
        <v>0</v>
      </c>
      <c r="J200" s="2"/>
      <c r="K200" s="8">
        <f t="shared" si="20"/>
        <v>1282.051282051282</v>
      </c>
      <c r="L200" s="8">
        <f>SUM($K$14:K200)</f>
        <v>233333.33333333323</v>
      </c>
      <c r="M200" s="2"/>
      <c r="N200" s="2"/>
      <c r="O200" s="2"/>
      <c r="P200" s="2"/>
      <c r="Q200" s="2"/>
      <c r="R200" s="2"/>
    </row>
    <row r="201" spans="1:18" ht="12.75">
      <c r="A201" s="2"/>
      <c r="B201" s="2"/>
      <c r="C201" s="2"/>
      <c r="D201" s="29"/>
      <c r="E201" s="11">
        <v>8</v>
      </c>
      <c r="F201" s="8">
        <f t="shared" si="16"/>
        <v>0</v>
      </c>
      <c r="G201" s="8">
        <f t="shared" si="17"/>
        <v>0</v>
      </c>
      <c r="H201" s="8">
        <f t="shared" si="18"/>
        <v>0</v>
      </c>
      <c r="I201" s="9">
        <f t="shared" si="19"/>
        <v>0</v>
      </c>
      <c r="J201" s="2"/>
      <c r="K201" s="8">
        <f t="shared" si="20"/>
        <v>1282.051282051282</v>
      </c>
      <c r="L201" s="8">
        <f>SUM($K$14:K201)</f>
        <v>234615.38461538451</v>
      </c>
      <c r="M201" s="2"/>
      <c r="N201" s="2"/>
      <c r="O201" s="2"/>
      <c r="P201" s="2"/>
      <c r="Q201" s="2"/>
      <c r="R201" s="2"/>
    </row>
    <row r="202" spans="1:18" ht="12.75">
      <c r="A202" s="2"/>
      <c r="B202" s="2"/>
      <c r="C202" s="2"/>
      <c r="D202" s="29"/>
      <c r="E202" s="11">
        <v>9</v>
      </c>
      <c r="F202" s="8">
        <f t="shared" si="16"/>
        <v>0</v>
      </c>
      <c r="G202" s="8">
        <f t="shared" si="17"/>
        <v>0</v>
      </c>
      <c r="H202" s="8">
        <f t="shared" si="18"/>
        <v>0</v>
      </c>
      <c r="I202" s="9">
        <f t="shared" si="19"/>
        <v>0</v>
      </c>
      <c r="J202" s="2"/>
      <c r="K202" s="8">
        <f t="shared" si="20"/>
        <v>1282.051282051282</v>
      </c>
      <c r="L202" s="8">
        <f>SUM($K$14:K202)</f>
        <v>235897.43589743579</v>
      </c>
      <c r="M202" s="2"/>
      <c r="N202" s="2"/>
      <c r="O202" s="2"/>
      <c r="P202" s="2"/>
      <c r="Q202" s="2"/>
      <c r="R202" s="2"/>
    </row>
    <row r="203" spans="1:18" ht="12.75">
      <c r="A203" s="2"/>
      <c r="B203" s="2"/>
      <c r="C203" s="2"/>
      <c r="D203" s="29"/>
      <c r="E203" s="11">
        <v>10</v>
      </c>
      <c r="F203" s="8">
        <f t="shared" si="16"/>
        <v>0</v>
      </c>
      <c r="G203" s="8">
        <f t="shared" si="17"/>
        <v>0</v>
      </c>
      <c r="H203" s="8">
        <f t="shared" si="18"/>
        <v>0</v>
      </c>
      <c r="I203" s="9">
        <f t="shared" si="19"/>
        <v>0</v>
      </c>
      <c r="J203" s="2"/>
      <c r="K203" s="8">
        <f t="shared" si="20"/>
        <v>1282.051282051282</v>
      </c>
      <c r="L203" s="8">
        <f>SUM($K$14:K203)</f>
        <v>237179.48717948707</v>
      </c>
      <c r="M203" s="2"/>
      <c r="N203" s="2"/>
      <c r="O203" s="2"/>
      <c r="P203" s="2"/>
      <c r="Q203" s="2"/>
      <c r="R203" s="2"/>
    </row>
    <row r="204" spans="1:18" ht="12.75">
      <c r="A204" s="2"/>
      <c r="B204" s="2"/>
      <c r="C204" s="2"/>
      <c r="D204" s="29"/>
      <c r="E204" s="11">
        <v>11</v>
      </c>
      <c r="F204" s="8">
        <f t="shared" si="16"/>
        <v>0</v>
      </c>
      <c r="G204" s="8">
        <f t="shared" si="17"/>
        <v>0</v>
      </c>
      <c r="H204" s="8">
        <f t="shared" si="18"/>
        <v>0</v>
      </c>
      <c r="I204" s="9">
        <f t="shared" si="19"/>
        <v>0</v>
      </c>
      <c r="J204" s="2"/>
      <c r="K204" s="8">
        <f t="shared" si="20"/>
        <v>1282.051282051282</v>
      </c>
      <c r="L204" s="8">
        <f>SUM($K$14:K204)</f>
        <v>238461.53846153835</v>
      </c>
      <c r="M204" s="2"/>
      <c r="N204" s="2"/>
      <c r="O204" s="2"/>
      <c r="P204" s="2"/>
      <c r="Q204" s="2"/>
      <c r="R204" s="2"/>
    </row>
    <row r="205" spans="1:18" ht="13.5" thickBot="1">
      <c r="A205" s="2"/>
      <c r="B205" s="2"/>
      <c r="C205" s="2"/>
      <c r="D205" s="30"/>
      <c r="E205" s="12">
        <v>12</v>
      </c>
      <c r="F205" s="13">
        <f t="shared" si="16"/>
        <v>0</v>
      </c>
      <c r="G205" s="13">
        <f t="shared" si="17"/>
        <v>0</v>
      </c>
      <c r="H205" s="13">
        <f t="shared" si="18"/>
        <v>0</v>
      </c>
      <c r="I205" s="14">
        <f t="shared" si="19"/>
        <v>0</v>
      </c>
      <c r="J205" s="2"/>
      <c r="K205" s="8">
        <f t="shared" si="20"/>
        <v>1282.051282051282</v>
      </c>
      <c r="L205" s="8">
        <f>SUM($K$14:K205)</f>
        <v>239743.58974358963</v>
      </c>
      <c r="M205" s="2"/>
      <c r="N205" s="2"/>
      <c r="O205" s="2"/>
      <c r="P205" s="2"/>
      <c r="Q205" s="2"/>
      <c r="R205" s="2"/>
    </row>
    <row r="206" spans="1:18" ht="12.75">
      <c r="A206" s="2"/>
      <c r="B206" s="2"/>
      <c r="C206" s="2"/>
      <c r="D206" s="28" t="s">
        <v>29</v>
      </c>
      <c r="E206" s="6">
        <v>1</v>
      </c>
      <c r="F206" s="7">
        <f t="shared" si="16"/>
        <v>0</v>
      </c>
      <c r="G206" s="7">
        <f t="shared" si="17"/>
        <v>0</v>
      </c>
      <c r="H206" s="8">
        <f t="shared" si="18"/>
        <v>0</v>
      </c>
      <c r="I206" s="15">
        <f t="shared" si="19"/>
        <v>0</v>
      </c>
      <c r="J206" s="2"/>
      <c r="K206" s="8">
        <f t="shared" si="20"/>
        <v>1282.051282051282</v>
      </c>
      <c r="L206" s="8">
        <f>SUM($K$14:K206)</f>
        <v>241025.64102564091</v>
      </c>
      <c r="M206" s="2"/>
      <c r="N206" s="2"/>
      <c r="O206" s="2"/>
      <c r="P206" s="2"/>
      <c r="Q206" s="2"/>
      <c r="R206" s="2"/>
    </row>
    <row r="207" spans="1:18" ht="12.75">
      <c r="A207" s="2"/>
      <c r="B207" s="2"/>
      <c r="C207" s="2"/>
      <c r="D207" s="29"/>
      <c r="E207" s="11">
        <v>2</v>
      </c>
      <c r="F207" s="8">
        <f t="shared" si="16"/>
        <v>0</v>
      </c>
      <c r="G207" s="8">
        <f t="shared" si="17"/>
        <v>0</v>
      </c>
      <c r="H207" s="8">
        <f t="shared" si="18"/>
        <v>0</v>
      </c>
      <c r="I207" s="9">
        <f t="shared" si="19"/>
        <v>0</v>
      </c>
      <c r="J207" s="2"/>
      <c r="K207" s="8">
        <f t="shared" si="20"/>
        <v>1282.051282051282</v>
      </c>
      <c r="L207" s="8">
        <f>SUM($K$14:K207)</f>
        <v>242307.6923076922</v>
      </c>
      <c r="M207" s="2"/>
      <c r="N207" s="2"/>
      <c r="O207" s="2"/>
      <c r="P207" s="2"/>
      <c r="Q207" s="2"/>
      <c r="R207" s="2"/>
    </row>
    <row r="208" spans="1:18" ht="12.75">
      <c r="A208" s="2"/>
      <c r="B208" s="2"/>
      <c r="C208" s="2"/>
      <c r="D208" s="29"/>
      <c r="E208" s="11">
        <v>3</v>
      </c>
      <c r="F208" s="8">
        <f t="shared" si="16"/>
        <v>0</v>
      </c>
      <c r="G208" s="8">
        <f t="shared" si="17"/>
        <v>0</v>
      </c>
      <c r="H208" s="8">
        <f t="shared" si="18"/>
        <v>0</v>
      </c>
      <c r="I208" s="9">
        <f t="shared" si="19"/>
        <v>0</v>
      </c>
      <c r="J208" s="2"/>
      <c r="K208" s="8">
        <f t="shared" si="20"/>
        <v>1282.051282051282</v>
      </c>
      <c r="L208" s="8">
        <f>SUM($K$14:K208)</f>
        <v>243589.74358974348</v>
      </c>
      <c r="M208" s="2"/>
      <c r="N208" s="2"/>
      <c r="O208" s="2"/>
      <c r="P208" s="2"/>
      <c r="Q208" s="2"/>
      <c r="R208" s="2"/>
    </row>
    <row r="209" spans="1:18" ht="12.75">
      <c r="A209" s="2"/>
      <c r="B209" s="2"/>
      <c r="C209" s="2"/>
      <c r="D209" s="29"/>
      <c r="E209" s="11">
        <v>4</v>
      </c>
      <c r="F209" s="8">
        <f t="shared" si="16"/>
        <v>0</v>
      </c>
      <c r="G209" s="8">
        <f t="shared" si="17"/>
        <v>0</v>
      </c>
      <c r="H209" s="8">
        <f t="shared" si="18"/>
        <v>0</v>
      </c>
      <c r="I209" s="9">
        <f t="shared" si="19"/>
        <v>0</v>
      </c>
      <c r="J209" s="2"/>
      <c r="K209" s="8">
        <f t="shared" si="20"/>
        <v>1282.051282051282</v>
      </c>
      <c r="L209" s="8">
        <f>SUM($K$14:K209)</f>
        <v>244871.79487179476</v>
      </c>
      <c r="M209" s="2"/>
      <c r="N209" s="2"/>
      <c r="O209" s="2"/>
      <c r="P209" s="2"/>
      <c r="Q209" s="2"/>
      <c r="R209" s="2"/>
    </row>
    <row r="210" spans="1:18" ht="12.75">
      <c r="A210" s="2"/>
      <c r="B210" s="2"/>
      <c r="C210" s="2"/>
      <c r="D210" s="29"/>
      <c r="E210" s="11">
        <v>5</v>
      </c>
      <c r="F210" s="8">
        <f t="shared" si="16"/>
        <v>0</v>
      </c>
      <c r="G210" s="8">
        <f t="shared" si="17"/>
        <v>0</v>
      </c>
      <c r="H210" s="8">
        <f t="shared" si="18"/>
        <v>0</v>
      </c>
      <c r="I210" s="9">
        <f t="shared" si="19"/>
        <v>0</v>
      </c>
      <c r="J210" s="2"/>
      <c r="K210" s="8">
        <f t="shared" si="20"/>
        <v>1282.051282051282</v>
      </c>
      <c r="L210" s="8">
        <f>SUM($K$14:K210)</f>
        <v>246153.84615384604</v>
      </c>
      <c r="M210" s="2"/>
      <c r="N210" s="2"/>
      <c r="O210" s="2"/>
      <c r="P210" s="2"/>
      <c r="Q210" s="2"/>
      <c r="R210" s="2"/>
    </row>
    <row r="211" spans="1:18" ht="12.75">
      <c r="A211" s="2"/>
      <c r="B211" s="2"/>
      <c r="C211" s="2"/>
      <c r="D211" s="29"/>
      <c r="E211" s="11">
        <v>6</v>
      </c>
      <c r="F211" s="8">
        <f t="shared" si="16"/>
        <v>0</v>
      </c>
      <c r="G211" s="8">
        <f t="shared" si="17"/>
        <v>0</v>
      </c>
      <c r="H211" s="8">
        <f t="shared" si="18"/>
        <v>0</v>
      </c>
      <c r="I211" s="9">
        <f t="shared" si="19"/>
        <v>0</v>
      </c>
      <c r="J211" s="2"/>
      <c r="K211" s="8">
        <f t="shared" si="20"/>
        <v>1282.051282051282</v>
      </c>
      <c r="L211" s="8">
        <f>SUM($K$14:K211)</f>
        <v>247435.89743589732</v>
      </c>
      <c r="M211" s="2"/>
      <c r="N211" s="2"/>
      <c r="O211" s="2"/>
      <c r="P211" s="2"/>
      <c r="Q211" s="2"/>
      <c r="R211" s="2"/>
    </row>
    <row r="212" spans="1:18" ht="12.75">
      <c r="A212" s="2"/>
      <c r="B212" s="2"/>
      <c r="C212" s="2"/>
      <c r="D212" s="29"/>
      <c r="E212" s="11">
        <v>7</v>
      </c>
      <c r="F212" s="8">
        <f t="shared" si="16"/>
        <v>0</v>
      </c>
      <c r="G212" s="8">
        <f t="shared" si="17"/>
        <v>0</v>
      </c>
      <c r="H212" s="8">
        <f t="shared" si="18"/>
        <v>0</v>
      </c>
      <c r="I212" s="9">
        <f t="shared" si="19"/>
        <v>0</v>
      </c>
      <c r="J212" s="2"/>
      <c r="K212" s="8">
        <f t="shared" si="20"/>
        <v>1282.051282051282</v>
      </c>
      <c r="L212" s="8">
        <f>SUM($K$14:K212)</f>
        <v>248717.9487179486</v>
      </c>
      <c r="M212" s="2"/>
      <c r="N212" s="2"/>
      <c r="O212" s="2"/>
      <c r="P212" s="2"/>
      <c r="Q212" s="2"/>
      <c r="R212" s="2"/>
    </row>
    <row r="213" spans="1:18" ht="12.75">
      <c r="A213" s="2"/>
      <c r="B213" s="2"/>
      <c r="C213" s="2"/>
      <c r="D213" s="29"/>
      <c r="E213" s="11">
        <v>8</v>
      </c>
      <c r="F213" s="8">
        <f t="shared" si="16"/>
        <v>0</v>
      </c>
      <c r="G213" s="8">
        <f t="shared" si="17"/>
        <v>0</v>
      </c>
      <c r="H213" s="8">
        <f t="shared" si="18"/>
        <v>0</v>
      </c>
      <c r="I213" s="9">
        <f t="shared" si="19"/>
        <v>0</v>
      </c>
      <c r="J213" s="2"/>
      <c r="K213" s="8">
        <f t="shared" si="20"/>
        <v>1282.051282051282</v>
      </c>
      <c r="L213" s="8">
        <f>SUM($K$14:K213)</f>
        <v>249999.99999999988</v>
      </c>
      <c r="M213" s="2"/>
      <c r="N213" s="2"/>
      <c r="O213" s="2"/>
      <c r="P213" s="2"/>
      <c r="Q213" s="2"/>
      <c r="R213" s="2"/>
    </row>
    <row r="214" spans="1:18" ht="12.75">
      <c r="A214" s="2"/>
      <c r="B214" s="2"/>
      <c r="C214" s="2"/>
      <c r="D214" s="29"/>
      <c r="E214" s="11">
        <v>9</v>
      </c>
      <c r="F214" s="8">
        <f t="shared" si="16"/>
        <v>0</v>
      </c>
      <c r="G214" s="8">
        <f t="shared" si="17"/>
        <v>0</v>
      </c>
      <c r="H214" s="8">
        <f t="shared" si="18"/>
        <v>0</v>
      </c>
      <c r="I214" s="9">
        <f t="shared" si="19"/>
        <v>0</v>
      </c>
      <c r="J214" s="2"/>
      <c r="K214" s="8">
        <f t="shared" si="20"/>
        <v>1282.051282051282</v>
      </c>
      <c r="L214" s="8">
        <f>SUM($K$14:K214)</f>
        <v>251282.05128205116</v>
      </c>
      <c r="M214" s="2"/>
      <c r="N214" s="2"/>
      <c r="O214" s="2"/>
      <c r="P214" s="2"/>
      <c r="Q214" s="2"/>
      <c r="R214" s="2"/>
    </row>
    <row r="215" spans="1:18" ht="12.75">
      <c r="A215" s="2"/>
      <c r="B215" s="2"/>
      <c r="C215" s="2"/>
      <c r="D215" s="29"/>
      <c r="E215" s="11">
        <v>10</v>
      </c>
      <c r="F215" s="8">
        <f t="shared" si="16"/>
        <v>0</v>
      </c>
      <c r="G215" s="8">
        <f t="shared" si="17"/>
        <v>0</v>
      </c>
      <c r="H215" s="8">
        <f t="shared" si="18"/>
        <v>0</v>
      </c>
      <c r="I215" s="9">
        <f t="shared" si="19"/>
        <v>0</v>
      </c>
      <c r="J215" s="2"/>
      <c r="K215" s="8">
        <f t="shared" si="20"/>
        <v>1282.051282051282</v>
      </c>
      <c r="L215" s="8">
        <f>SUM($K$14:K215)</f>
        <v>252564.10256410245</v>
      </c>
      <c r="M215" s="2"/>
      <c r="N215" s="2"/>
      <c r="O215" s="2"/>
      <c r="P215" s="2"/>
      <c r="Q215" s="2"/>
      <c r="R215" s="2"/>
    </row>
    <row r="216" spans="1:18" ht="12.75">
      <c r="A216" s="2"/>
      <c r="B216" s="2"/>
      <c r="C216" s="2"/>
      <c r="D216" s="29"/>
      <c r="E216" s="11">
        <v>11</v>
      </c>
      <c r="F216" s="8">
        <f t="shared" si="16"/>
        <v>0</v>
      </c>
      <c r="G216" s="8">
        <f t="shared" si="17"/>
        <v>0</v>
      </c>
      <c r="H216" s="8">
        <f t="shared" si="18"/>
        <v>0</v>
      </c>
      <c r="I216" s="9">
        <f t="shared" si="19"/>
        <v>0</v>
      </c>
      <c r="J216" s="2"/>
      <c r="K216" s="8">
        <f t="shared" si="20"/>
        <v>1282.051282051282</v>
      </c>
      <c r="L216" s="8">
        <f>SUM($K$14:K216)</f>
        <v>253846.15384615373</v>
      </c>
      <c r="M216" s="2"/>
      <c r="N216" s="2"/>
      <c r="O216" s="2"/>
      <c r="P216" s="2"/>
      <c r="Q216" s="2"/>
      <c r="R216" s="2"/>
    </row>
    <row r="217" spans="1:18" ht="13.5" thickBot="1">
      <c r="A217" s="2"/>
      <c r="B217" s="2"/>
      <c r="C217" s="2"/>
      <c r="D217" s="30"/>
      <c r="E217" s="12">
        <v>12</v>
      </c>
      <c r="F217" s="13">
        <f t="shared" si="16"/>
        <v>0</v>
      </c>
      <c r="G217" s="13">
        <f t="shared" si="17"/>
        <v>0</v>
      </c>
      <c r="H217" s="13">
        <f t="shared" si="18"/>
        <v>0</v>
      </c>
      <c r="I217" s="14">
        <f t="shared" si="19"/>
        <v>0</v>
      </c>
      <c r="J217" s="2"/>
      <c r="K217" s="8">
        <f t="shared" si="20"/>
        <v>1282.051282051282</v>
      </c>
      <c r="L217" s="8">
        <f>SUM($K$14:K217)</f>
        <v>255128.20512820501</v>
      </c>
      <c r="M217" s="2"/>
      <c r="N217" s="2"/>
      <c r="O217" s="2"/>
      <c r="P217" s="2"/>
      <c r="Q217" s="2"/>
      <c r="R217" s="2"/>
    </row>
    <row r="218" spans="1:18" ht="12.75">
      <c r="A218" s="2"/>
      <c r="B218" s="2"/>
      <c r="C218" s="2"/>
      <c r="D218" s="28" t="s">
        <v>30</v>
      </c>
      <c r="E218" s="6">
        <v>1</v>
      </c>
      <c r="F218" s="7">
        <f t="shared" si="16"/>
        <v>0</v>
      </c>
      <c r="G218" s="7">
        <f t="shared" si="17"/>
        <v>0</v>
      </c>
      <c r="H218" s="8">
        <f t="shared" si="18"/>
        <v>0</v>
      </c>
      <c r="I218" s="15">
        <f t="shared" si="19"/>
        <v>0</v>
      </c>
      <c r="J218" s="2"/>
      <c r="K218" s="8">
        <f t="shared" si="20"/>
        <v>1282.051282051282</v>
      </c>
      <c r="L218" s="8">
        <f>SUM($K$14:K218)</f>
        <v>256410.25641025629</v>
      </c>
      <c r="M218" s="2"/>
      <c r="N218" s="2"/>
      <c r="O218" s="2"/>
      <c r="P218" s="2"/>
      <c r="Q218" s="2"/>
      <c r="R218" s="2"/>
    </row>
    <row r="219" spans="1:18" ht="12.75">
      <c r="A219" s="2"/>
      <c r="B219" s="2"/>
      <c r="C219" s="2"/>
      <c r="D219" s="29"/>
      <c r="E219" s="11">
        <v>2</v>
      </c>
      <c r="F219" s="8">
        <f t="shared" si="16"/>
        <v>0</v>
      </c>
      <c r="G219" s="8">
        <f t="shared" si="17"/>
        <v>0</v>
      </c>
      <c r="H219" s="8">
        <f t="shared" si="18"/>
        <v>0</v>
      </c>
      <c r="I219" s="9">
        <f t="shared" si="19"/>
        <v>0</v>
      </c>
      <c r="J219" s="2"/>
      <c r="K219" s="8">
        <f t="shared" si="20"/>
        <v>1282.051282051282</v>
      </c>
      <c r="L219" s="8">
        <f>SUM($K$14:K219)</f>
        <v>257692.30769230757</v>
      </c>
      <c r="M219" s="2"/>
      <c r="N219" s="2"/>
      <c r="O219" s="2"/>
      <c r="P219" s="2"/>
      <c r="Q219" s="2"/>
      <c r="R219" s="2"/>
    </row>
    <row r="220" spans="1:18" ht="12.75">
      <c r="A220" s="2"/>
      <c r="B220" s="2"/>
      <c r="C220" s="2"/>
      <c r="D220" s="29"/>
      <c r="E220" s="11">
        <v>3</v>
      </c>
      <c r="F220" s="8">
        <f t="shared" si="16"/>
        <v>0</v>
      </c>
      <c r="G220" s="8">
        <f t="shared" si="17"/>
        <v>0</v>
      </c>
      <c r="H220" s="8">
        <f t="shared" si="18"/>
        <v>0</v>
      </c>
      <c r="I220" s="9">
        <f t="shared" si="19"/>
        <v>0</v>
      </c>
      <c r="J220" s="2"/>
      <c r="K220" s="8">
        <f t="shared" si="20"/>
        <v>1282.051282051282</v>
      </c>
      <c r="L220" s="8">
        <f>SUM($K$14:K220)</f>
        <v>258974.35897435885</v>
      </c>
      <c r="M220" s="2"/>
      <c r="N220" s="2"/>
      <c r="O220" s="2"/>
      <c r="P220" s="2"/>
      <c r="Q220" s="2"/>
      <c r="R220" s="2"/>
    </row>
    <row r="221" spans="1:18" ht="12.75">
      <c r="A221" s="2"/>
      <c r="B221" s="2"/>
      <c r="C221" s="2"/>
      <c r="D221" s="29"/>
      <c r="E221" s="11">
        <v>4</v>
      </c>
      <c r="F221" s="8">
        <f t="shared" si="16"/>
        <v>0</v>
      </c>
      <c r="G221" s="8">
        <f t="shared" si="17"/>
        <v>0</v>
      </c>
      <c r="H221" s="8">
        <f t="shared" si="18"/>
        <v>0</v>
      </c>
      <c r="I221" s="9">
        <f t="shared" si="19"/>
        <v>0</v>
      </c>
      <c r="J221" s="2"/>
      <c r="K221" s="8">
        <f t="shared" si="20"/>
        <v>1282.051282051282</v>
      </c>
      <c r="L221" s="8">
        <f>SUM($K$14:K221)</f>
        <v>260256.41025641013</v>
      </c>
      <c r="M221" s="2"/>
      <c r="N221" s="2"/>
      <c r="O221" s="2"/>
      <c r="P221" s="2"/>
      <c r="Q221" s="2"/>
      <c r="R221" s="2"/>
    </row>
    <row r="222" spans="1:18" ht="12.75">
      <c r="A222" s="2"/>
      <c r="B222" s="2"/>
      <c r="C222" s="2"/>
      <c r="D222" s="29"/>
      <c r="E222" s="11">
        <v>5</v>
      </c>
      <c r="F222" s="8">
        <f t="shared" si="16"/>
        <v>0</v>
      </c>
      <c r="G222" s="8">
        <f t="shared" si="17"/>
        <v>0</v>
      </c>
      <c r="H222" s="8">
        <f t="shared" si="18"/>
        <v>0</v>
      </c>
      <c r="I222" s="9">
        <f t="shared" si="19"/>
        <v>0</v>
      </c>
      <c r="J222" s="2"/>
      <c r="K222" s="8">
        <f t="shared" si="20"/>
        <v>1282.051282051282</v>
      </c>
      <c r="L222" s="8">
        <f>SUM($K$14:K222)</f>
        <v>261538.46153846142</v>
      </c>
      <c r="M222" s="2"/>
      <c r="N222" s="2"/>
      <c r="O222" s="2"/>
      <c r="P222" s="2"/>
      <c r="Q222" s="2"/>
      <c r="R222" s="2"/>
    </row>
    <row r="223" spans="1:18" ht="12.75">
      <c r="A223" s="2"/>
      <c r="B223" s="2"/>
      <c r="C223" s="2"/>
      <c r="D223" s="29"/>
      <c r="E223" s="11">
        <v>6</v>
      </c>
      <c r="F223" s="8">
        <f t="shared" si="16"/>
        <v>0</v>
      </c>
      <c r="G223" s="8">
        <f t="shared" si="17"/>
        <v>0</v>
      </c>
      <c r="H223" s="8">
        <f t="shared" si="18"/>
        <v>0</v>
      </c>
      <c r="I223" s="9">
        <f t="shared" si="19"/>
        <v>0</v>
      </c>
      <c r="J223" s="2"/>
      <c r="K223" s="8">
        <f t="shared" si="20"/>
        <v>1282.051282051282</v>
      </c>
      <c r="L223" s="8">
        <f>SUM($K$14:K223)</f>
        <v>262820.5128205127</v>
      </c>
      <c r="M223" s="2"/>
      <c r="N223" s="2"/>
      <c r="O223" s="2"/>
      <c r="P223" s="2"/>
      <c r="Q223" s="2"/>
      <c r="R223" s="2"/>
    </row>
    <row r="224" spans="1:18" ht="12.75">
      <c r="A224" s="2"/>
      <c r="B224" s="2"/>
      <c r="C224" s="2"/>
      <c r="D224" s="29"/>
      <c r="E224" s="11">
        <v>7</v>
      </c>
      <c r="F224" s="8">
        <f t="shared" si="16"/>
        <v>0</v>
      </c>
      <c r="G224" s="8">
        <f t="shared" si="17"/>
        <v>0</v>
      </c>
      <c r="H224" s="8">
        <f t="shared" si="18"/>
        <v>0</v>
      </c>
      <c r="I224" s="9">
        <f t="shared" si="19"/>
        <v>0</v>
      </c>
      <c r="J224" s="2"/>
      <c r="K224" s="8">
        <f t="shared" si="20"/>
        <v>1282.051282051282</v>
      </c>
      <c r="L224" s="8">
        <f>SUM($K$14:K224)</f>
        <v>264102.56410256401</v>
      </c>
      <c r="M224" s="2"/>
      <c r="N224" s="2"/>
      <c r="O224" s="2"/>
      <c r="P224" s="2"/>
      <c r="Q224" s="2"/>
      <c r="R224" s="2"/>
    </row>
    <row r="225" spans="1:18" ht="12.75">
      <c r="A225" s="2"/>
      <c r="B225" s="2"/>
      <c r="C225" s="2"/>
      <c r="D225" s="29"/>
      <c r="E225" s="11">
        <v>8</v>
      </c>
      <c r="F225" s="8">
        <f t="shared" si="16"/>
        <v>0</v>
      </c>
      <c r="G225" s="8">
        <f t="shared" si="17"/>
        <v>0</v>
      </c>
      <c r="H225" s="8">
        <f t="shared" si="18"/>
        <v>0</v>
      </c>
      <c r="I225" s="9">
        <f t="shared" si="19"/>
        <v>0</v>
      </c>
      <c r="J225" s="2"/>
      <c r="K225" s="8">
        <f t="shared" si="20"/>
        <v>1282.051282051282</v>
      </c>
      <c r="L225" s="8">
        <f>SUM($K$14:K225)</f>
        <v>265384.61538461532</v>
      </c>
      <c r="M225" s="2"/>
      <c r="N225" s="2"/>
      <c r="O225" s="2"/>
      <c r="P225" s="2"/>
      <c r="Q225" s="2"/>
      <c r="R225" s="2"/>
    </row>
    <row r="226" spans="1:18" ht="12.75">
      <c r="A226" s="2"/>
      <c r="B226" s="2"/>
      <c r="C226" s="2"/>
      <c r="D226" s="29"/>
      <c r="E226" s="11">
        <v>9</v>
      </c>
      <c r="F226" s="8">
        <f t="shared" si="16"/>
        <v>0</v>
      </c>
      <c r="G226" s="8">
        <f t="shared" si="17"/>
        <v>0</v>
      </c>
      <c r="H226" s="8">
        <f t="shared" si="18"/>
        <v>0</v>
      </c>
      <c r="I226" s="9">
        <f t="shared" si="19"/>
        <v>0</v>
      </c>
      <c r="J226" s="2"/>
      <c r="K226" s="8">
        <f t="shared" si="20"/>
        <v>1282.051282051282</v>
      </c>
      <c r="L226" s="8">
        <f>SUM($K$14:K226)</f>
        <v>266666.66666666663</v>
      </c>
      <c r="M226" s="2"/>
      <c r="N226" s="2"/>
      <c r="O226" s="2"/>
      <c r="P226" s="2"/>
      <c r="Q226" s="2"/>
      <c r="R226" s="2"/>
    </row>
    <row r="227" spans="1:18" ht="12.75">
      <c r="A227" s="2"/>
      <c r="B227" s="2"/>
      <c r="C227" s="2"/>
      <c r="D227" s="29"/>
      <c r="E227" s="11">
        <v>10</v>
      </c>
      <c r="F227" s="8">
        <f t="shared" si="16"/>
        <v>0</v>
      </c>
      <c r="G227" s="8">
        <f t="shared" si="17"/>
        <v>0</v>
      </c>
      <c r="H227" s="8">
        <f t="shared" si="18"/>
        <v>0</v>
      </c>
      <c r="I227" s="9">
        <f t="shared" si="19"/>
        <v>0</v>
      </c>
      <c r="J227" s="2"/>
      <c r="K227" s="8">
        <f t="shared" si="20"/>
        <v>1282.051282051282</v>
      </c>
      <c r="L227" s="8">
        <f>SUM($K$14:K227)</f>
        <v>267948.71794871794</v>
      </c>
      <c r="M227" s="2"/>
      <c r="N227" s="2"/>
      <c r="O227" s="2"/>
      <c r="P227" s="2"/>
      <c r="Q227" s="2"/>
      <c r="R227" s="2"/>
    </row>
    <row r="228" spans="1:18" ht="12.75">
      <c r="A228" s="2"/>
      <c r="B228" s="2"/>
      <c r="C228" s="2"/>
      <c r="D228" s="29"/>
      <c r="E228" s="11">
        <v>11</v>
      </c>
      <c r="F228" s="8">
        <f t="shared" si="16"/>
        <v>0</v>
      </c>
      <c r="G228" s="8">
        <f t="shared" si="17"/>
        <v>0</v>
      </c>
      <c r="H228" s="8">
        <f t="shared" si="18"/>
        <v>0</v>
      </c>
      <c r="I228" s="9">
        <f t="shared" si="19"/>
        <v>0</v>
      </c>
      <c r="J228" s="2"/>
      <c r="K228" s="8">
        <f t="shared" si="20"/>
        <v>1282.051282051282</v>
      </c>
      <c r="L228" s="8">
        <f>SUM($K$14:K228)</f>
        <v>269230.76923076925</v>
      </c>
      <c r="M228" s="2"/>
      <c r="N228" s="2"/>
      <c r="O228" s="2"/>
      <c r="P228" s="2"/>
      <c r="Q228" s="2"/>
      <c r="R228" s="2"/>
    </row>
    <row r="229" spans="1:18" ht="13.5" thickBot="1">
      <c r="A229" s="2"/>
      <c r="B229" s="2"/>
      <c r="C229" s="2"/>
      <c r="D229" s="30"/>
      <c r="E229" s="12">
        <v>12</v>
      </c>
      <c r="F229" s="13">
        <f t="shared" si="16"/>
        <v>0</v>
      </c>
      <c r="G229" s="13">
        <f t="shared" si="17"/>
        <v>0</v>
      </c>
      <c r="H229" s="13">
        <f t="shared" si="18"/>
        <v>0</v>
      </c>
      <c r="I229" s="14">
        <f t="shared" si="19"/>
        <v>0</v>
      </c>
      <c r="J229" s="2"/>
      <c r="K229" s="8">
        <f t="shared" si="20"/>
        <v>1282.051282051282</v>
      </c>
      <c r="L229" s="8">
        <f>SUM($K$14:K229)</f>
        <v>270512.82051282056</v>
      </c>
      <c r="M229" s="2"/>
      <c r="N229" s="2"/>
      <c r="O229" s="2"/>
      <c r="P229" s="2"/>
      <c r="Q229" s="2"/>
      <c r="R229" s="2"/>
    </row>
    <row r="230" spans="1:18" ht="12.75">
      <c r="A230" s="2"/>
      <c r="B230" s="2"/>
      <c r="C230" s="2"/>
      <c r="D230" s="28" t="s">
        <v>31</v>
      </c>
      <c r="E230" s="6">
        <v>1</v>
      </c>
      <c r="F230" s="7">
        <f t="shared" si="16"/>
        <v>0</v>
      </c>
      <c r="G230" s="7">
        <f t="shared" si="17"/>
        <v>0</v>
      </c>
      <c r="H230" s="8">
        <f t="shared" si="18"/>
        <v>0</v>
      </c>
      <c r="I230" s="15">
        <f t="shared" si="19"/>
        <v>0</v>
      </c>
      <c r="J230" s="2"/>
      <c r="K230" s="8">
        <f t="shared" si="20"/>
        <v>1282.051282051282</v>
      </c>
      <c r="L230" s="8">
        <f>SUM($K$14:K230)</f>
        <v>271794.87179487187</v>
      </c>
      <c r="M230" s="2"/>
      <c r="N230" s="2"/>
      <c r="O230" s="2"/>
      <c r="P230" s="2"/>
      <c r="Q230" s="2"/>
      <c r="R230" s="2"/>
    </row>
    <row r="231" spans="1:18" ht="12.75">
      <c r="A231" s="2"/>
      <c r="B231" s="2"/>
      <c r="C231" s="2"/>
      <c r="D231" s="29"/>
      <c r="E231" s="11">
        <v>2</v>
      </c>
      <c r="F231" s="8">
        <f t="shared" si="16"/>
        <v>0</v>
      </c>
      <c r="G231" s="8">
        <f t="shared" si="17"/>
        <v>0</v>
      </c>
      <c r="H231" s="8">
        <f t="shared" si="18"/>
        <v>0</v>
      </c>
      <c r="I231" s="9">
        <f t="shared" si="19"/>
        <v>0</v>
      </c>
      <c r="J231" s="2"/>
      <c r="K231" s="8">
        <f t="shared" si="20"/>
        <v>1282.051282051282</v>
      </c>
      <c r="L231" s="8">
        <f>SUM($K$14:K231)</f>
        <v>273076.92307692318</v>
      </c>
      <c r="M231" s="2"/>
      <c r="N231" s="2"/>
      <c r="O231" s="2"/>
      <c r="P231" s="2"/>
      <c r="Q231" s="2"/>
      <c r="R231" s="2"/>
    </row>
    <row r="232" spans="1:18" ht="12.75">
      <c r="A232" s="2"/>
      <c r="B232" s="2"/>
      <c r="C232" s="2"/>
      <c r="D232" s="29"/>
      <c r="E232" s="11">
        <v>3</v>
      </c>
      <c r="F232" s="8">
        <f t="shared" si="16"/>
        <v>0</v>
      </c>
      <c r="G232" s="8">
        <f t="shared" si="17"/>
        <v>0</v>
      </c>
      <c r="H232" s="8">
        <f t="shared" si="18"/>
        <v>0</v>
      </c>
      <c r="I232" s="9">
        <f t="shared" si="19"/>
        <v>0</v>
      </c>
      <c r="J232" s="2"/>
      <c r="K232" s="8">
        <f t="shared" si="20"/>
        <v>1282.051282051282</v>
      </c>
      <c r="L232" s="8">
        <f>SUM($K$14:K232)</f>
        <v>274358.97435897449</v>
      </c>
      <c r="M232" s="2"/>
      <c r="N232" s="2"/>
      <c r="O232" s="2"/>
      <c r="P232" s="2"/>
      <c r="Q232" s="2"/>
      <c r="R232" s="2"/>
    </row>
    <row r="233" spans="1:18" ht="12.75">
      <c r="A233" s="2"/>
      <c r="B233" s="2"/>
      <c r="C233" s="2"/>
      <c r="D233" s="29"/>
      <c r="E233" s="11">
        <v>4</v>
      </c>
      <c r="F233" s="8">
        <f t="shared" si="16"/>
        <v>0</v>
      </c>
      <c r="G233" s="8">
        <f t="shared" si="17"/>
        <v>0</v>
      </c>
      <c r="H233" s="8">
        <f t="shared" si="18"/>
        <v>0</v>
      </c>
      <c r="I233" s="9">
        <f t="shared" si="19"/>
        <v>0</v>
      </c>
      <c r="J233" s="2"/>
      <c r="K233" s="8">
        <f t="shared" si="20"/>
        <v>1282.051282051282</v>
      </c>
      <c r="L233" s="8">
        <f>SUM($K$14:K233)</f>
        <v>275641.0256410258</v>
      </c>
      <c r="M233" s="2"/>
      <c r="N233" s="2"/>
      <c r="O233" s="2"/>
      <c r="P233" s="2"/>
      <c r="Q233" s="2"/>
      <c r="R233" s="2"/>
    </row>
    <row r="234" spans="1:18" ht="12.75">
      <c r="A234" s="2"/>
      <c r="B234" s="2"/>
      <c r="C234" s="2"/>
      <c r="D234" s="29"/>
      <c r="E234" s="11">
        <v>5</v>
      </c>
      <c r="F234" s="8">
        <f t="shared" si="16"/>
        <v>0</v>
      </c>
      <c r="G234" s="8">
        <f t="shared" si="17"/>
        <v>0</v>
      </c>
      <c r="H234" s="8">
        <f t="shared" si="18"/>
        <v>0</v>
      </c>
      <c r="I234" s="9">
        <f t="shared" si="19"/>
        <v>0</v>
      </c>
      <c r="J234" s="2"/>
      <c r="K234" s="8">
        <f t="shared" si="20"/>
        <v>1282.051282051282</v>
      </c>
      <c r="L234" s="8">
        <f>SUM($K$14:K234)</f>
        <v>276923.07692307711</v>
      </c>
      <c r="M234" s="2"/>
      <c r="N234" s="2"/>
      <c r="O234" s="2"/>
      <c r="P234" s="2"/>
      <c r="Q234" s="2"/>
      <c r="R234" s="2"/>
    </row>
    <row r="235" spans="1:18" ht="12.75">
      <c r="A235" s="2"/>
      <c r="B235" s="2"/>
      <c r="C235" s="2"/>
      <c r="D235" s="29"/>
      <c r="E235" s="11">
        <v>6</v>
      </c>
      <c r="F235" s="8">
        <f t="shared" si="16"/>
        <v>0</v>
      </c>
      <c r="G235" s="8">
        <f t="shared" si="17"/>
        <v>0</v>
      </c>
      <c r="H235" s="8">
        <f t="shared" si="18"/>
        <v>0</v>
      </c>
      <c r="I235" s="9">
        <f t="shared" si="19"/>
        <v>0</v>
      </c>
      <c r="J235" s="2"/>
      <c r="K235" s="8">
        <f t="shared" si="20"/>
        <v>1282.051282051282</v>
      </c>
      <c r="L235" s="8">
        <f>SUM($K$14:K235)</f>
        <v>278205.12820512842</v>
      </c>
      <c r="M235" s="2"/>
      <c r="N235" s="2"/>
      <c r="O235" s="2"/>
      <c r="P235" s="2"/>
      <c r="Q235" s="2"/>
      <c r="R235" s="2"/>
    </row>
    <row r="236" spans="1:18" ht="12.75">
      <c r="A236" s="2"/>
      <c r="B236" s="2"/>
      <c r="C236" s="2"/>
      <c r="D236" s="29"/>
      <c r="E236" s="11">
        <v>7</v>
      </c>
      <c r="F236" s="8">
        <f t="shared" si="16"/>
        <v>0</v>
      </c>
      <c r="G236" s="8">
        <f t="shared" si="17"/>
        <v>0</v>
      </c>
      <c r="H236" s="8">
        <f t="shared" si="18"/>
        <v>0</v>
      </c>
      <c r="I236" s="9">
        <f t="shared" si="19"/>
        <v>0</v>
      </c>
      <c r="J236" s="2"/>
      <c r="K236" s="8">
        <f t="shared" si="20"/>
        <v>1282.051282051282</v>
      </c>
      <c r="L236" s="8">
        <f>SUM($K$14:K236)</f>
        <v>279487.17948717973</v>
      </c>
      <c r="M236" s="2"/>
      <c r="N236" s="2"/>
      <c r="O236" s="2"/>
      <c r="P236" s="2"/>
      <c r="Q236" s="2"/>
      <c r="R236" s="2"/>
    </row>
    <row r="237" spans="1:18" ht="12.75">
      <c r="A237" s="2"/>
      <c r="B237" s="2"/>
      <c r="C237" s="2"/>
      <c r="D237" s="29"/>
      <c r="E237" s="11">
        <v>8</v>
      </c>
      <c r="F237" s="8">
        <f t="shared" si="16"/>
        <v>0</v>
      </c>
      <c r="G237" s="8">
        <f t="shared" si="17"/>
        <v>0</v>
      </c>
      <c r="H237" s="8">
        <f t="shared" si="18"/>
        <v>0</v>
      </c>
      <c r="I237" s="9">
        <f t="shared" si="19"/>
        <v>0</v>
      </c>
      <c r="J237" s="2"/>
      <c r="K237" s="8">
        <f t="shared" si="20"/>
        <v>1282.051282051282</v>
      </c>
      <c r="L237" s="8">
        <f>SUM($K$14:K237)</f>
        <v>280769.23076923104</v>
      </c>
      <c r="M237" s="2"/>
      <c r="N237" s="2"/>
      <c r="O237" s="2"/>
      <c r="P237" s="2"/>
      <c r="Q237" s="2"/>
      <c r="R237" s="2"/>
    </row>
    <row r="238" spans="1:18" ht="12.75">
      <c r="A238" s="2"/>
      <c r="B238" s="2"/>
      <c r="C238" s="2"/>
      <c r="D238" s="29"/>
      <c r="E238" s="11">
        <v>9</v>
      </c>
      <c r="F238" s="8">
        <f t="shared" si="16"/>
        <v>0</v>
      </c>
      <c r="G238" s="8">
        <f t="shared" si="17"/>
        <v>0</v>
      </c>
      <c r="H238" s="8">
        <f t="shared" si="18"/>
        <v>0</v>
      </c>
      <c r="I238" s="9">
        <f t="shared" si="19"/>
        <v>0</v>
      </c>
      <c r="J238" s="2"/>
      <c r="K238" s="8">
        <f t="shared" si="20"/>
        <v>1282.051282051282</v>
      </c>
      <c r="L238" s="8">
        <f>SUM($K$14:K238)</f>
        <v>282051.28205128235</v>
      </c>
      <c r="M238" s="2"/>
      <c r="N238" s="2"/>
      <c r="O238" s="2"/>
      <c r="P238" s="2"/>
      <c r="Q238" s="2"/>
      <c r="R238" s="2"/>
    </row>
    <row r="239" spans="1:18" ht="12.75">
      <c r="A239" s="2"/>
      <c r="B239" s="2"/>
      <c r="C239" s="2"/>
      <c r="D239" s="29"/>
      <c r="E239" s="11">
        <v>10</v>
      </c>
      <c r="F239" s="8">
        <f t="shared" si="16"/>
        <v>0</v>
      </c>
      <c r="G239" s="8">
        <f t="shared" si="17"/>
        <v>0</v>
      </c>
      <c r="H239" s="8">
        <f t="shared" si="18"/>
        <v>0</v>
      </c>
      <c r="I239" s="9">
        <f t="shared" si="19"/>
        <v>0</v>
      </c>
      <c r="J239" s="2"/>
      <c r="K239" s="8">
        <f t="shared" si="20"/>
        <v>1282.051282051282</v>
      </c>
      <c r="L239" s="8">
        <f>SUM($K$14:K239)</f>
        <v>283333.33333333366</v>
      </c>
      <c r="M239" s="2"/>
      <c r="N239" s="2"/>
      <c r="O239" s="2"/>
      <c r="P239" s="2"/>
      <c r="Q239" s="2"/>
      <c r="R239" s="2"/>
    </row>
    <row r="240" spans="1:18" ht="12.75">
      <c r="A240" s="2"/>
      <c r="B240" s="2"/>
      <c r="C240" s="2"/>
      <c r="D240" s="29"/>
      <c r="E240" s="11">
        <v>11</v>
      </c>
      <c r="F240" s="8">
        <f t="shared" si="16"/>
        <v>0</v>
      </c>
      <c r="G240" s="8">
        <f t="shared" si="17"/>
        <v>0</v>
      </c>
      <c r="H240" s="8">
        <f t="shared" si="18"/>
        <v>0</v>
      </c>
      <c r="I240" s="9">
        <f t="shared" si="19"/>
        <v>0</v>
      </c>
      <c r="J240" s="2"/>
      <c r="K240" s="8">
        <f t="shared" si="20"/>
        <v>1282.051282051282</v>
      </c>
      <c r="L240" s="8">
        <f>SUM($K$14:K240)</f>
        <v>284615.38461538497</v>
      </c>
      <c r="M240" s="2"/>
      <c r="N240" s="2"/>
      <c r="O240" s="2"/>
      <c r="P240" s="2"/>
      <c r="Q240" s="2"/>
      <c r="R240" s="2"/>
    </row>
    <row r="241" spans="1:18" ht="13.5" thickBot="1">
      <c r="A241" s="2"/>
      <c r="B241" s="2"/>
      <c r="C241" s="2"/>
      <c r="D241" s="30"/>
      <c r="E241" s="12">
        <v>12</v>
      </c>
      <c r="F241" s="13">
        <f t="shared" si="16"/>
        <v>0</v>
      </c>
      <c r="G241" s="13">
        <f t="shared" si="17"/>
        <v>0</v>
      </c>
      <c r="H241" s="13">
        <f t="shared" si="18"/>
        <v>0</v>
      </c>
      <c r="I241" s="14">
        <f t="shared" si="19"/>
        <v>0</v>
      </c>
      <c r="J241" s="2"/>
      <c r="K241" s="8">
        <f t="shared" si="20"/>
        <v>1282.051282051282</v>
      </c>
      <c r="L241" s="8">
        <f>SUM($K$14:K241)</f>
        <v>285897.43589743628</v>
      </c>
      <c r="M241" s="2"/>
      <c r="N241" s="2"/>
      <c r="O241" s="2"/>
      <c r="P241" s="2"/>
      <c r="Q241" s="2"/>
      <c r="R241" s="2"/>
    </row>
    <row r="242" spans="1:18" ht="12.75">
      <c r="A242" s="2"/>
      <c r="B242" s="2"/>
      <c r="C242" s="2"/>
      <c r="D242" s="28" t="s">
        <v>32</v>
      </c>
      <c r="E242" s="6">
        <v>1</v>
      </c>
      <c r="F242" s="7">
        <f t="shared" si="16"/>
        <v>0</v>
      </c>
      <c r="G242" s="7">
        <f t="shared" si="17"/>
        <v>0</v>
      </c>
      <c r="H242" s="8">
        <f t="shared" si="18"/>
        <v>0</v>
      </c>
      <c r="I242" s="15">
        <f t="shared" si="19"/>
        <v>0</v>
      </c>
      <c r="J242" s="2"/>
      <c r="K242" s="8">
        <f t="shared" si="20"/>
        <v>1282.051282051282</v>
      </c>
      <c r="L242" s="8">
        <f>SUM($K$14:K242)</f>
        <v>287179.48717948759</v>
      </c>
      <c r="M242" s="2"/>
      <c r="N242" s="2"/>
      <c r="O242" s="2"/>
      <c r="P242" s="2"/>
      <c r="Q242" s="2"/>
      <c r="R242" s="2"/>
    </row>
    <row r="243" spans="1:18" ht="12.75">
      <c r="A243" s="2"/>
      <c r="B243" s="2"/>
      <c r="C243" s="2"/>
      <c r="D243" s="29"/>
      <c r="E243" s="11">
        <v>2</v>
      </c>
      <c r="F243" s="8">
        <f t="shared" si="16"/>
        <v>0</v>
      </c>
      <c r="G243" s="8">
        <f t="shared" si="17"/>
        <v>0</v>
      </c>
      <c r="H243" s="8">
        <f t="shared" si="18"/>
        <v>0</v>
      </c>
      <c r="I243" s="9">
        <f t="shared" si="19"/>
        <v>0</v>
      </c>
      <c r="J243" s="2"/>
      <c r="K243" s="8">
        <f t="shared" si="20"/>
        <v>1282.051282051282</v>
      </c>
      <c r="L243" s="8">
        <f>SUM($K$14:K243)</f>
        <v>288461.5384615389</v>
      </c>
      <c r="M243" s="2"/>
      <c r="N243" s="2"/>
      <c r="O243" s="2"/>
      <c r="P243" s="2"/>
      <c r="Q243" s="2"/>
      <c r="R243" s="2"/>
    </row>
    <row r="244" spans="1:18" ht="12.75">
      <c r="A244" s="2"/>
      <c r="B244" s="2"/>
      <c r="C244" s="2"/>
      <c r="D244" s="29"/>
      <c r="E244" s="11">
        <v>3</v>
      </c>
      <c r="F244" s="8">
        <f t="shared" si="16"/>
        <v>0</v>
      </c>
      <c r="G244" s="8">
        <f t="shared" si="17"/>
        <v>0</v>
      </c>
      <c r="H244" s="8">
        <f t="shared" si="18"/>
        <v>0</v>
      </c>
      <c r="I244" s="9">
        <f t="shared" si="19"/>
        <v>0</v>
      </c>
      <c r="J244" s="2"/>
      <c r="K244" s="8">
        <f t="shared" si="20"/>
        <v>1282.051282051282</v>
      </c>
      <c r="L244" s="8">
        <f>SUM($K$14:K244)</f>
        <v>289743.58974359022</v>
      </c>
      <c r="M244" s="2"/>
      <c r="N244" s="2"/>
      <c r="O244" s="2"/>
      <c r="P244" s="2"/>
      <c r="Q244" s="2"/>
      <c r="R244" s="2"/>
    </row>
    <row r="245" spans="1:18" ht="12.75">
      <c r="A245" s="2"/>
      <c r="B245" s="2"/>
      <c r="C245" s="2"/>
      <c r="D245" s="29"/>
      <c r="E245" s="11">
        <v>4</v>
      </c>
      <c r="F245" s="8">
        <f t="shared" si="16"/>
        <v>0</v>
      </c>
      <c r="G245" s="8">
        <f t="shared" si="17"/>
        <v>0</v>
      </c>
      <c r="H245" s="8">
        <f t="shared" si="18"/>
        <v>0</v>
      </c>
      <c r="I245" s="9">
        <f t="shared" si="19"/>
        <v>0</v>
      </c>
      <c r="J245" s="2"/>
      <c r="K245" s="8">
        <f t="shared" si="20"/>
        <v>1282.051282051282</v>
      </c>
      <c r="L245" s="8">
        <f>SUM($K$14:K245)</f>
        <v>291025.64102564153</v>
      </c>
      <c r="M245" s="2"/>
      <c r="N245" s="2"/>
      <c r="O245" s="2"/>
      <c r="P245" s="2"/>
      <c r="Q245" s="2"/>
      <c r="R245" s="2"/>
    </row>
    <row r="246" spans="1:18" ht="12.75">
      <c r="A246" s="2"/>
      <c r="B246" s="2"/>
      <c r="C246" s="2"/>
      <c r="D246" s="29"/>
      <c r="E246" s="11">
        <v>5</v>
      </c>
      <c r="F246" s="8">
        <f t="shared" ref="F246:F309" si="21">G246+H246</f>
        <v>0</v>
      </c>
      <c r="G246" s="8">
        <f t="shared" ref="G246:G309" si="22">IF(I246=0,0,(H246+I246)*$G$11/12)</f>
        <v>0</v>
      </c>
      <c r="H246" s="8">
        <f t="shared" ref="H246:H309" si="23">IF(K246=0,0,IF(OR(ROW(H246)-13&lt;=$G$10,L246&gt;$G$8),0,$G$8/($G$9*12-$G$10)))</f>
        <v>0</v>
      </c>
      <c r="I246" s="9">
        <f t="shared" ref="I246:I309" si="24">IF(E246+60&lt;$F$12,0,IF(ROW(H246)-13-$F$12&gt;=$G$9*12,0,$G$8-L246))</f>
        <v>0</v>
      </c>
      <c r="J246" s="2"/>
      <c r="K246" s="8">
        <f t="shared" ref="K246:K309" si="25">IF(E246+60&lt;$F$12,0,IF(ROW(K246)-13-$F$12&lt;$G$10,0,$G$8/($G$9*12-$G$10)))</f>
        <v>1282.051282051282</v>
      </c>
      <c r="L246" s="8">
        <f>SUM($K$14:K246)</f>
        <v>292307.69230769284</v>
      </c>
      <c r="M246" s="2"/>
      <c r="N246" s="2"/>
      <c r="O246" s="2"/>
      <c r="P246" s="2"/>
      <c r="Q246" s="2"/>
      <c r="R246" s="2"/>
    </row>
    <row r="247" spans="1:18" ht="12.75">
      <c r="A247" s="2"/>
      <c r="B247" s="2"/>
      <c r="C247" s="2"/>
      <c r="D247" s="29"/>
      <c r="E247" s="11">
        <v>6</v>
      </c>
      <c r="F247" s="8">
        <f t="shared" si="21"/>
        <v>0</v>
      </c>
      <c r="G247" s="8">
        <f t="shared" si="22"/>
        <v>0</v>
      </c>
      <c r="H247" s="8">
        <f t="shared" si="23"/>
        <v>0</v>
      </c>
      <c r="I247" s="9">
        <f t="shared" si="24"/>
        <v>0</v>
      </c>
      <c r="J247" s="2"/>
      <c r="K247" s="8">
        <f t="shared" si="25"/>
        <v>1282.051282051282</v>
      </c>
      <c r="L247" s="8">
        <f>SUM($K$14:K247)</f>
        <v>293589.74358974415</v>
      </c>
      <c r="M247" s="2"/>
      <c r="N247" s="2"/>
      <c r="O247" s="2"/>
      <c r="P247" s="2"/>
      <c r="Q247" s="2"/>
      <c r="R247" s="2"/>
    </row>
    <row r="248" spans="1:18" ht="12.75">
      <c r="A248" s="2"/>
      <c r="B248" s="2"/>
      <c r="C248" s="2"/>
      <c r="D248" s="29"/>
      <c r="E248" s="11">
        <v>7</v>
      </c>
      <c r="F248" s="8">
        <f t="shared" si="21"/>
        <v>0</v>
      </c>
      <c r="G248" s="8">
        <f t="shared" si="22"/>
        <v>0</v>
      </c>
      <c r="H248" s="8">
        <f t="shared" si="23"/>
        <v>0</v>
      </c>
      <c r="I248" s="9">
        <f t="shared" si="24"/>
        <v>0</v>
      </c>
      <c r="J248" s="2"/>
      <c r="K248" s="8">
        <f t="shared" si="25"/>
        <v>1282.051282051282</v>
      </c>
      <c r="L248" s="8">
        <f>SUM($K$14:K248)</f>
        <v>294871.79487179546</v>
      </c>
      <c r="M248" s="2"/>
      <c r="N248" s="2"/>
      <c r="O248" s="2"/>
      <c r="P248" s="2"/>
      <c r="Q248" s="2"/>
      <c r="R248" s="2"/>
    </row>
    <row r="249" spans="1:18" ht="12.75">
      <c r="A249" s="2"/>
      <c r="B249" s="2"/>
      <c r="C249" s="2"/>
      <c r="D249" s="29"/>
      <c r="E249" s="11">
        <v>8</v>
      </c>
      <c r="F249" s="8">
        <f t="shared" si="21"/>
        <v>0</v>
      </c>
      <c r="G249" s="8">
        <f t="shared" si="22"/>
        <v>0</v>
      </c>
      <c r="H249" s="8">
        <f t="shared" si="23"/>
        <v>0</v>
      </c>
      <c r="I249" s="9">
        <f t="shared" si="24"/>
        <v>0</v>
      </c>
      <c r="J249" s="2"/>
      <c r="K249" s="8">
        <f t="shared" si="25"/>
        <v>1282.051282051282</v>
      </c>
      <c r="L249" s="8">
        <f>SUM($K$14:K249)</f>
        <v>296153.84615384677</v>
      </c>
      <c r="M249" s="2"/>
      <c r="N249" s="2"/>
      <c r="O249" s="2"/>
      <c r="P249" s="2"/>
      <c r="Q249" s="2"/>
      <c r="R249" s="2"/>
    </row>
    <row r="250" spans="1:18" ht="12.75">
      <c r="A250" s="2"/>
      <c r="B250" s="2"/>
      <c r="C250" s="2"/>
      <c r="D250" s="29"/>
      <c r="E250" s="11">
        <v>9</v>
      </c>
      <c r="F250" s="8">
        <f t="shared" si="21"/>
        <v>0</v>
      </c>
      <c r="G250" s="8">
        <f t="shared" si="22"/>
        <v>0</v>
      </c>
      <c r="H250" s="8">
        <f t="shared" si="23"/>
        <v>0</v>
      </c>
      <c r="I250" s="9">
        <f t="shared" si="24"/>
        <v>0</v>
      </c>
      <c r="J250" s="2"/>
      <c r="K250" s="8">
        <f t="shared" si="25"/>
        <v>1282.051282051282</v>
      </c>
      <c r="L250" s="8">
        <f>SUM($K$14:K250)</f>
        <v>297435.89743589808</v>
      </c>
      <c r="M250" s="2"/>
      <c r="N250" s="2"/>
      <c r="O250" s="2"/>
      <c r="P250" s="2"/>
      <c r="Q250" s="2"/>
      <c r="R250" s="2"/>
    </row>
    <row r="251" spans="1:18" ht="12.75">
      <c r="A251" s="2"/>
      <c r="B251" s="2"/>
      <c r="C251" s="2"/>
      <c r="D251" s="29"/>
      <c r="E251" s="11">
        <v>10</v>
      </c>
      <c r="F251" s="8">
        <f t="shared" si="21"/>
        <v>0</v>
      </c>
      <c r="G251" s="8">
        <f t="shared" si="22"/>
        <v>0</v>
      </c>
      <c r="H251" s="8">
        <f t="shared" si="23"/>
        <v>0</v>
      </c>
      <c r="I251" s="9">
        <f t="shared" si="24"/>
        <v>0</v>
      </c>
      <c r="J251" s="2"/>
      <c r="K251" s="8">
        <f t="shared" si="25"/>
        <v>1282.051282051282</v>
      </c>
      <c r="L251" s="8">
        <f>SUM($K$14:K251)</f>
        <v>298717.94871794939</v>
      </c>
      <c r="M251" s="2"/>
      <c r="N251" s="2"/>
      <c r="O251" s="2"/>
      <c r="P251" s="2"/>
      <c r="Q251" s="2"/>
      <c r="R251" s="2"/>
    </row>
    <row r="252" spans="1:18" ht="12.75">
      <c r="A252" s="2"/>
      <c r="B252" s="2"/>
      <c r="C252" s="2"/>
      <c r="D252" s="29"/>
      <c r="E252" s="11">
        <v>11</v>
      </c>
      <c r="F252" s="8">
        <f t="shared" si="21"/>
        <v>0</v>
      </c>
      <c r="G252" s="8">
        <f t="shared" si="22"/>
        <v>0</v>
      </c>
      <c r="H252" s="8">
        <f t="shared" si="23"/>
        <v>0</v>
      </c>
      <c r="I252" s="9">
        <f t="shared" si="24"/>
        <v>0</v>
      </c>
      <c r="J252" s="2"/>
      <c r="K252" s="8">
        <f t="shared" si="25"/>
        <v>1282.051282051282</v>
      </c>
      <c r="L252" s="8">
        <f>SUM($K$14:K252)</f>
        <v>300000.0000000007</v>
      </c>
      <c r="M252" s="2"/>
      <c r="N252" s="2"/>
      <c r="O252" s="2"/>
      <c r="P252" s="2"/>
      <c r="Q252" s="2"/>
      <c r="R252" s="2"/>
    </row>
    <row r="253" spans="1:18" ht="13.5" thickBot="1">
      <c r="A253" s="2"/>
      <c r="B253" s="2"/>
      <c r="C253" s="2"/>
      <c r="D253" s="30"/>
      <c r="E253" s="12">
        <v>12</v>
      </c>
      <c r="F253" s="13">
        <f t="shared" si="21"/>
        <v>0</v>
      </c>
      <c r="G253" s="13">
        <f t="shared" si="22"/>
        <v>0</v>
      </c>
      <c r="H253" s="13">
        <f t="shared" si="23"/>
        <v>0</v>
      </c>
      <c r="I253" s="14">
        <f t="shared" si="24"/>
        <v>0</v>
      </c>
      <c r="J253" s="2"/>
      <c r="K253" s="8">
        <f t="shared" si="25"/>
        <v>1282.051282051282</v>
      </c>
      <c r="L253" s="8">
        <f>SUM($K$14:K253)</f>
        <v>301282.05128205201</v>
      </c>
      <c r="M253" s="2"/>
      <c r="N253" s="2"/>
      <c r="O253" s="2"/>
      <c r="P253" s="2"/>
      <c r="Q253" s="2"/>
      <c r="R253" s="2"/>
    </row>
    <row r="254" spans="1:18" ht="12.75">
      <c r="A254" s="2"/>
      <c r="B254" s="2"/>
      <c r="C254" s="2"/>
      <c r="D254" s="28" t="s">
        <v>33</v>
      </c>
      <c r="E254" s="6">
        <v>1</v>
      </c>
      <c r="F254" s="7">
        <f t="shared" si="21"/>
        <v>0</v>
      </c>
      <c r="G254" s="7">
        <f t="shared" si="22"/>
        <v>0</v>
      </c>
      <c r="H254" s="8">
        <f t="shared" si="23"/>
        <v>0</v>
      </c>
      <c r="I254" s="15">
        <f t="shared" si="24"/>
        <v>0</v>
      </c>
      <c r="J254" s="2"/>
      <c r="K254" s="8">
        <f t="shared" si="25"/>
        <v>1282.051282051282</v>
      </c>
      <c r="L254" s="8">
        <f>SUM($K$14:K254)</f>
        <v>302564.10256410332</v>
      </c>
      <c r="M254" s="2"/>
      <c r="N254" s="2"/>
      <c r="O254" s="2"/>
      <c r="P254" s="2"/>
      <c r="Q254" s="2"/>
      <c r="R254" s="2"/>
    </row>
    <row r="255" spans="1:18" ht="12.75">
      <c r="A255" s="2"/>
      <c r="B255" s="2"/>
      <c r="C255" s="2"/>
      <c r="D255" s="29"/>
      <c r="E255" s="11">
        <v>2</v>
      </c>
      <c r="F255" s="8">
        <f t="shared" si="21"/>
        <v>0</v>
      </c>
      <c r="G255" s="8">
        <f t="shared" si="22"/>
        <v>0</v>
      </c>
      <c r="H255" s="8">
        <f t="shared" si="23"/>
        <v>0</v>
      </c>
      <c r="I255" s="9">
        <f t="shared" si="24"/>
        <v>0</v>
      </c>
      <c r="J255" s="2"/>
      <c r="K255" s="8">
        <f t="shared" si="25"/>
        <v>1282.051282051282</v>
      </c>
      <c r="L255" s="8">
        <f>SUM($K$14:K255)</f>
        <v>303846.15384615463</v>
      </c>
      <c r="M255" s="2"/>
      <c r="N255" s="2"/>
      <c r="O255" s="2"/>
      <c r="P255" s="2"/>
      <c r="Q255" s="2"/>
      <c r="R255" s="2"/>
    </row>
    <row r="256" spans="1:18" ht="12.75">
      <c r="A256" s="2"/>
      <c r="B256" s="2"/>
      <c r="C256" s="2"/>
      <c r="D256" s="29"/>
      <c r="E256" s="11">
        <v>3</v>
      </c>
      <c r="F256" s="8">
        <f t="shared" si="21"/>
        <v>0</v>
      </c>
      <c r="G256" s="8">
        <f t="shared" si="22"/>
        <v>0</v>
      </c>
      <c r="H256" s="8">
        <f t="shared" si="23"/>
        <v>0</v>
      </c>
      <c r="I256" s="9">
        <f t="shared" si="24"/>
        <v>0</v>
      </c>
      <c r="J256" s="2"/>
      <c r="K256" s="8">
        <f t="shared" si="25"/>
        <v>1282.051282051282</v>
      </c>
      <c r="L256" s="8">
        <f>SUM($K$14:K256)</f>
        <v>305128.20512820594</v>
      </c>
      <c r="M256" s="2"/>
      <c r="N256" s="2"/>
      <c r="O256" s="2"/>
      <c r="P256" s="2"/>
      <c r="Q256" s="2"/>
      <c r="R256" s="2"/>
    </row>
    <row r="257" spans="1:18" ht="12.75">
      <c r="A257" s="2"/>
      <c r="B257" s="2"/>
      <c r="C257" s="2"/>
      <c r="D257" s="29"/>
      <c r="E257" s="11">
        <v>4</v>
      </c>
      <c r="F257" s="8">
        <f t="shared" si="21"/>
        <v>0</v>
      </c>
      <c r="G257" s="8">
        <f t="shared" si="22"/>
        <v>0</v>
      </c>
      <c r="H257" s="8">
        <f t="shared" si="23"/>
        <v>0</v>
      </c>
      <c r="I257" s="9">
        <f t="shared" si="24"/>
        <v>0</v>
      </c>
      <c r="J257" s="2"/>
      <c r="K257" s="8">
        <f t="shared" si="25"/>
        <v>1282.051282051282</v>
      </c>
      <c r="L257" s="8">
        <f>SUM($K$14:K257)</f>
        <v>306410.25641025725</v>
      </c>
      <c r="M257" s="2"/>
      <c r="N257" s="2"/>
      <c r="O257" s="2"/>
      <c r="P257" s="2"/>
      <c r="Q257" s="2"/>
      <c r="R257" s="2"/>
    </row>
    <row r="258" spans="1:18" ht="12.75">
      <c r="A258" s="2"/>
      <c r="B258" s="2"/>
      <c r="C258" s="2"/>
      <c r="D258" s="29"/>
      <c r="E258" s="11">
        <v>5</v>
      </c>
      <c r="F258" s="8">
        <f t="shared" si="21"/>
        <v>0</v>
      </c>
      <c r="G258" s="8">
        <f t="shared" si="22"/>
        <v>0</v>
      </c>
      <c r="H258" s="8">
        <f t="shared" si="23"/>
        <v>0</v>
      </c>
      <c r="I258" s="9">
        <f t="shared" si="24"/>
        <v>0</v>
      </c>
      <c r="J258" s="2"/>
      <c r="K258" s="8">
        <f t="shared" si="25"/>
        <v>1282.051282051282</v>
      </c>
      <c r="L258" s="8">
        <f>SUM($K$14:K258)</f>
        <v>307692.30769230856</v>
      </c>
      <c r="M258" s="2"/>
      <c r="N258" s="2"/>
      <c r="O258" s="2"/>
      <c r="P258" s="2"/>
      <c r="Q258" s="2"/>
      <c r="R258" s="2"/>
    </row>
    <row r="259" spans="1:18" ht="12.75">
      <c r="A259" s="2"/>
      <c r="B259" s="2"/>
      <c r="C259" s="2"/>
      <c r="D259" s="29"/>
      <c r="E259" s="11">
        <v>6</v>
      </c>
      <c r="F259" s="8">
        <f t="shared" si="21"/>
        <v>0</v>
      </c>
      <c r="G259" s="8">
        <f t="shared" si="22"/>
        <v>0</v>
      </c>
      <c r="H259" s="8">
        <f t="shared" si="23"/>
        <v>0</v>
      </c>
      <c r="I259" s="9">
        <f t="shared" si="24"/>
        <v>0</v>
      </c>
      <c r="J259" s="2"/>
      <c r="K259" s="8">
        <f t="shared" si="25"/>
        <v>1282.051282051282</v>
      </c>
      <c r="L259" s="8">
        <f>SUM($K$14:K259)</f>
        <v>308974.35897435987</v>
      </c>
      <c r="M259" s="2"/>
      <c r="N259" s="2"/>
      <c r="O259" s="2"/>
      <c r="P259" s="2"/>
      <c r="Q259" s="2"/>
      <c r="R259" s="2"/>
    </row>
    <row r="260" spans="1:18" ht="12.75">
      <c r="A260" s="2"/>
      <c r="B260" s="2"/>
      <c r="C260" s="2"/>
      <c r="D260" s="29"/>
      <c r="E260" s="11">
        <v>7</v>
      </c>
      <c r="F260" s="8">
        <f t="shared" si="21"/>
        <v>0</v>
      </c>
      <c r="G260" s="8">
        <f t="shared" si="22"/>
        <v>0</v>
      </c>
      <c r="H260" s="8">
        <f t="shared" si="23"/>
        <v>0</v>
      </c>
      <c r="I260" s="9">
        <f t="shared" si="24"/>
        <v>0</v>
      </c>
      <c r="J260" s="2"/>
      <c r="K260" s="8">
        <f t="shared" si="25"/>
        <v>1282.051282051282</v>
      </c>
      <c r="L260" s="8">
        <f>SUM($K$14:K260)</f>
        <v>310256.41025641118</v>
      </c>
      <c r="M260" s="2"/>
      <c r="N260" s="2"/>
      <c r="O260" s="2"/>
      <c r="P260" s="2"/>
      <c r="Q260" s="2"/>
      <c r="R260" s="2"/>
    </row>
    <row r="261" spans="1:18" ht="12.75">
      <c r="A261" s="2"/>
      <c r="B261" s="2"/>
      <c r="C261" s="2"/>
      <c r="D261" s="29"/>
      <c r="E261" s="11">
        <v>8</v>
      </c>
      <c r="F261" s="8">
        <f t="shared" si="21"/>
        <v>0</v>
      </c>
      <c r="G261" s="8">
        <f t="shared" si="22"/>
        <v>0</v>
      </c>
      <c r="H261" s="8">
        <f t="shared" si="23"/>
        <v>0</v>
      </c>
      <c r="I261" s="9">
        <f t="shared" si="24"/>
        <v>0</v>
      </c>
      <c r="J261" s="2"/>
      <c r="K261" s="8">
        <f t="shared" si="25"/>
        <v>1282.051282051282</v>
      </c>
      <c r="L261" s="8">
        <f>SUM($K$14:K261)</f>
        <v>311538.46153846249</v>
      </c>
      <c r="M261" s="2"/>
      <c r="N261" s="2"/>
      <c r="O261" s="2"/>
      <c r="P261" s="2"/>
      <c r="Q261" s="2"/>
      <c r="R261" s="2"/>
    </row>
    <row r="262" spans="1:18" ht="12.75">
      <c r="A262" s="2"/>
      <c r="B262" s="2"/>
      <c r="C262" s="2"/>
      <c r="D262" s="29"/>
      <c r="E262" s="11">
        <v>9</v>
      </c>
      <c r="F262" s="8">
        <f t="shared" si="21"/>
        <v>0</v>
      </c>
      <c r="G262" s="8">
        <f t="shared" si="22"/>
        <v>0</v>
      </c>
      <c r="H262" s="8">
        <f t="shared" si="23"/>
        <v>0</v>
      </c>
      <c r="I262" s="9">
        <f t="shared" si="24"/>
        <v>0</v>
      </c>
      <c r="J262" s="2"/>
      <c r="K262" s="8">
        <f t="shared" si="25"/>
        <v>1282.051282051282</v>
      </c>
      <c r="L262" s="8">
        <f>SUM($K$14:K262)</f>
        <v>312820.5128205138</v>
      </c>
      <c r="M262" s="2"/>
      <c r="N262" s="2"/>
      <c r="O262" s="2"/>
      <c r="P262" s="2"/>
      <c r="Q262" s="2"/>
      <c r="R262" s="2"/>
    </row>
    <row r="263" spans="1:18" ht="12.75">
      <c r="A263" s="2"/>
      <c r="B263" s="2"/>
      <c r="C263" s="2"/>
      <c r="D263" s="29"/>
      <c r="E263" s="11">
        <v>10</v>
      </c>
      <c r="F263" s="8">
        <f t="shared" si="21"/>
        <v>0</v>
      </c>
      <c r="G263" s="8">
        <f t="shared" si="22"/>
        <v>0</v>
      </c>
      <c r="H263" s="8">
        <f t="shared" si="23"/>
        <v>0</v>
      </c>
      <c r="I263" s="9">
        <f t="shared" si="24"/>
        <v>0</v>
      </c>
      <c r="J263" s="2"/>
      <c r="K263" s="8">
        <f t="shared" si="25"/>
        <v>1282.051282051282</v>
      </c>
      <c r="L263" s="8">
        <f>SUM($K$14:K263)</f>
        <v>314102.56410256511</v>
      </c>
      <c r="M263" s="2"/>
      <c r="N263" s="2"/>
      <c r="O263" s="2"/>
      <c r="P263" s="2"/>
      <c r="Q263" s="2"/>
      <c r="R263" s="2"/>
    </row>
    <row r="264" spans="1:18" ht="12.75">
      <c r="A264" s="2"/>
      <c r="B264" s="2"/>
      <c r="C264" s="2"/>
      <c r="D264" s="29"/>
      <c r="E264" s="11">
        <v>11</v>
      </c>
      <c r="F264" s="8">
        <f t="shared" si="21"/>
        <v>0</v>
      </c>
      <c r="G264" s="8">
        <f t="shared" si="22"/>
        <v>0</v>
      </c>
      <c r="H264" s="8">
        <f t="shared" si="23"/>
        <v>0</v>
      </c>
      <c r="I264" s="9">
        <f t="shared" si="24"/>
        <v>0</v>
      </c>
      <c r="J264" s="2"/>
      <c r="K264" s="8">
        <f t="shared" si="25"/>
        <v>1282.051282051282</v>
      </c>
      <c r="L264" s="8">
        <f>SUM($K$14:K264)</f>
        <v>315384.61538461642</v>
      </c>
      <c r="M264" s="2"/>
      <c r="N264" s="2"/>
      <c r="O264" s="2"/>
      <c r="P264" s="2"/>
      <c r="Q264" s="2"/>
      <c r="R264" s="2"/>
    </row>
    <row r="265" spans="1:18" ht="13.5" thickBot="1">
      <c r="A265" s="2"/>
      <c r="B265" s="2"/>
      <c r="C265" s="2"/>
      <c r="D265" s="30"/>
      <c r="E265" s="12">
        <v>12</v>
      </c>
      <c r="F265" s="13">
        <f t="shared" si="21"/>
        <v>0</v>
      </c>
      <c r="G265" s="13">
        <f t="shared" si="22"/>
        <v>0</v>
      </c>
      <c r="H265" s="13">
        <f t="shared" si="23"/>
        <v>0</v>
      </c>
      <c r="I265" s="14">
        <f t="shared" si="24"/>
        <v>0</v>
      </c>
      <c r="J265" s="2"/>
      <c r="K265" s="8">
        <f t="shared" si="25"/>
        <v>1282.051282051282</v>
      </c>
      <c r="L265" s="8">
        <f>SUM($K$14:K265)</f>
        <v>316666.66666666773</v>
      </c>
      <c r="M265" s="2"/>
      <c r="N265" s="2"/>
      <c r="O265" s="2"/>
      <c r="P265" s="2"/>
      <c r="Q265" s="2"/>
      <c r="R265" s="2"/>
    </row>
    <row r="266" spans="1:18" ht="12.75">
      <c r="A266" s="2"/>
      <c r="B266" s="2"/>
      <c r="C266" s="2"/>
      <c r="D266" s="28" t="s">
        <v>34</v>
      </c>
      <c r="E266" s="6">
        <v>1</v>
      </c>
      <c r="F266" s="7">
        <f t="shared" si="21"/>
        <v>0</v>
      </c>
      <c r="G266" s="7">
        <f t="shared" si="22"/>
        <v>0</v>
      </c>
      <c r="H266" s="8">
        <f t="shared" si="23"/>
        <v>0</v>
      </c>
      <c r="I266" s="15">
        <f t="shared" si="24"/>
        <v>0</v>
      </c>
      <c r="J266" s="2"/>
      <c r="K266" s="8">
        <f t="shared" si="25"/>
        <v>1282.051282051282</v>
      </c>
      <c r="L266" s="8">
        <f>SUM($K$14:K266)</f>
        <v>317948.71794871904</v>
      </c>
      <c r="M266" s="2"/>
      <c r="N266" s="2"/>
      <c r="O266" s="2"/>
      <c r="P266" s="2"/>
      <c r="Q266" s="2"/>
      <c r="R266" s="2"/>
    </row>
    <row r="267" spans="1:18" ht="12.75">
      <c r="A267" s="2"/>
      <c r="B267" s="2"/>
      <c r="C267" s="2"/>
      <c r="D267" s="29"/>
      <c r="E267" s="11">
        <v>2</v>
      </c>
      <c r="F267" s="8">
        <f t="shared" si="21"/>
        <v>0</v>
      </c>
      <c r="G267" s="8">
        <f t="shared" si="22"/>
        <v>0</v>
      </c>
      <c r="H267" s="8">
        <f t="shared" si="23"/>
        <v>0</v>
      </c>
      <c r="I267" s="9">
        <f t="shared" si="24"/>
        <v>0</v>
      </c>
      <c r="J267" s="2"/>
      <c r="K267" s="8">
        <f t="shared" si="25"/>
        <v>1282.051282051282</v>
      </c>
      <c r="L267" s="8">
        <f>SUM($K$14:K267)</f>
        <v>319230.76923077035</v>
      </c>
      <c r="M267" s="2"/>
      <c r="N267" s="2"/>
      <c r="O267" s="2"/>
      <c r="P267" s="2"/>
      <c r="Q267" s="2"/>
      <c r="R267" s="2"/>
    </row>
    <row r="268" spans="1:18" ht="12.75">
      <c r="A268" s="2"/>
      <c r="B268" s="2"/>
      <c r="C268" s="2"/>
      <c r="D268" s="29"/>
      <c r="E268" s="11">
        <v>3</v>
      </c>
      <c r="F268" s="8">
        <f t="shared" si="21"/>
        <v>0</v>
      </c>
      <c r="G268" s="8">
        <f t="shared" si="22"/>
        <v>0</v>
      </c>
      <c r="H268" s="8">
        <f t="shared" si="23"/>
        <v>0</v>
      </c>
      <c r="I268" s="9">
        <f t="shared" si="24"/>
        <v>0</v>
      </c>
      <c r="J268" s="2"/>
      <c r="K268" s="8">
        <f t="shared" si="25"/>
        <v>1282.051282051282</v>
      </c>
      <c r="L268" s="8">
        <f>SUM($K$14:K268)</f>
        <v>320512.82051282167</v>
      </c>
      <c r="M268" s="2"/>
      <c r="N268" s="2"/>
      <c r="O268" s="2"/>
      <c r="P268" s="2"/>
      <c r="Q268" s="2"/>
      <c r="R268" s="2"/>
    </row>
    <row r="269" spans="1:18" ht="12.75">
      <c r="A269" s="2"/>
      <c r="B269" s="2"/>
      <c r="C269" s="2"/>
      <c r="D269" s="29"/>
      <c r="E269" s="11">
        <v>4</v>
      </c>
      <c r="F269" s="8">
        <f t="shared" si="21"/>
        <v>0</v>
      </c>
      <c r="G269" s="8">
        <f t="shared" si="22"/>
        <v>0</v>
      </c>
      <c r="H269" s="8">
        <f t="shared" si="23"/>
        <v>0</v>
      </c>
      <c r="I269" s="9">
        <f t="shared" si="24"/>
        <v>0</v>
      </c>
      <c r="J269" s="2"/>
      <c r="K269" s="8">
        <f t="shared" si="25"/>
        <v>1282.051282051282</v>
      </c>
      <c r="L269" s="8">
        <f>SUM($K$14:K269)</f>
        <v>321794.87179487298</v>
      </c>
      <c r="M269" s="2"/>
      <c r="N269" s="2"/>
      <c r="O269" s="2"/>
      <c r="P269" s="2"/>
      <c r="Q269" s="2"/>
      <c r="R269" s="2"/>
    </row>
    <row r="270" spans="1:18" ht="12.75">
      <c r="A270" s="2"/>
      <c r="B270" s="2"/>
      <c r="C270" s="2"/>
      <c r="D270" s="29"/>
      <c r="E270" s="11">
        <v>5</v>
      </c>
      <c r="F270" s="8">
        <f t="shared" si="21"/>
        <v>0</v>
      </c>
      <c r="G270" s="8">
        <f t="shared" si="22"/>
        <v>0</v>
      </c>
      <c r="H270" s="8">
        <f t="shared" si="23"/>
        <v>0</v>
      </c>
      <c r="I270" s="9">
        <f t="shared" si="24"/>
        <v>0</v>
      </c>
      <c r="J270" s="2"/>
      <c r="K270" s="8">
        <f t="shared" si="25"/>
        <v>1282.051282051282</v>
      </c>
      <c r="L270" s="8">
        <f>SUM($K$14:K270)</f>
        <v>323076.92307692429</v>
      </c>
      <c r="M270" s="2"/>
      <c r="N270" s="2"/>
      <c r="O270" s="2"/>
      <c r="P270" s="2"/>
      <c r="Q270" s="2"/>
      <c r="R270" s="2"/>
    </row>
    <row r="271" spans="1:18" ht="12.75">
      <c r="A271" s="2"/>
      <c r="B271" s="2"/>
      <c r="C271" s="2"/>
      <c r="D271" s="29"/>
      <c r="E271" s="11">
        <v>6</v>
      </c>
      <c r="F271" s="8">
        <f t="shared" si="21"/>
        <v>0</v>
      </c>
      <c r="G271" s="8">
        <f t="shared" si="22"/>
        <v>0</v>
      </c>
      <c r="H271" s="8">
        <f t="shared" si="23"/>
        <v>0</v>
      </c>
      <c r="I271" s="9">
        <f t="shared" si="24"/>
        <v>0</v>
      </c>
      <c r="J271" s="2"/>
      <c r="K271" s="8">
        <f t="shared" si="25"/>
        <v>1282.051282051282</v>
      </c>
      <c r="L271" s="8">
        <f>SUM($K$14:K271)</f>
        <v>324358.9743589756</v>
      </c>
      <c r="M271" s="2"/>
      <c r="N271" s="2"/>
      <c r="O271" s="2"/>
      <c r="P271" s="2"/>
      <c r="Q271" s="2"/>
      <c r="R271" s="2"/>
    </row>
    <row r="272" spans="1:18" ht="12.75">
      <c r="A272" s="2"/>
      <c r="B272" s="2"/>
      <c r="C272" s="2"/>
      <c r="D272" s="29"/>
      <c r="E272" s="11">
        <v>7</v>
      </c>
      <c r="F272" s="8">
        <f t="shared" si="21"/>
        <v>0</v>
      </c>
      <c r="G272" s="8">
        <f t="shared" si="22"/>
        <v>0</v>
      </c>
      <c r="H272" s="8">
        <f t="shared" si="23"/>
        <v>0</v>
      </c>
      <c r="I272" s="9">
        <f t="shared" si="24"/>
        <v>0</v>
      </c>
      <c r="J272" s="2"/>
      <c r="K272" s="8">
        <f t="shared" si="25"/>
        <v>1282.051282051282</v>
      </c>
      <c r="L272" s="8">
        <f>SUM($K$14:K272)</f>
        <v>325641.02564102691</v>
      </c>
      <c r="M272" s="2"/>
      <c r="N272" s="2"/>
      <c r="O272" s="2"/>
      <c r="P272" s="2"/>
      <c r="Q272" s="2"/>
      <c r="R272" s="2"/>
    </row>
    <row r="273" spans="1:18" ht="12.75">
      <c r="A273" s="2"/>
      <c r="B273" s="2"/>
      <c r="C273" s="2"/>
      <c r="D273" s="29"/>
      <c r="E273" s="11">
        <v>8</v>
      </c>
      <c r="F273" s="8">
        <f t="shared" si="21"/>
        <v>0</v>
      </c>
      <c r="G273" s="8">
        <f t="shared" si="22"/>
        <v>0</v>
      </c>
      <c r="H273" s="8">
        <f t="shared" si="23"/>
        <v>0</v>
      </c>
      <c r="I273" s="9">
        <f t="shared" si="24"/>
        <v>0</v>
      </c>
      <c r="J273" s="2"/>
      <c r="K273" s="8">
        <f t="shared" si="25"/>
        <v>1282.051282051282</v>
      </c>
      <c r="L273" s="8">
        <f>SUM($K$14:K273)</f>
        <v>326923.07692307822</v>
      </c>
      <c r="M273" s="2"/>
      <c r="N273" s="2"/>
      <c r="O273" s="2"/>
      <c r="P273" s="2"/>
      <c r="Q273" s="2"/>
      <c r="R273" s="2"/>
    </row>
    <row r="274" spans="1:18" ht="12.75">
      <c r="A274" s="2"/>
      <c r="B274" s="2"/>
      <c r="C274" s="2"/>
      <c r="D274" s="29"/>
      <c r="E274" s="11">
        <v>9</v>
      </c>
      <c r="F274" s="8">
        <f t="shared" si="21"/>
        <v>0</v>
      </c>
      <c r="G274" s="8">
        <f t="shared" si="22"/>
        <v>0</v>
      </c>
      <c r="H274" s="8">
        <f t="shared" si="23"/>
        <v>0</v>
      </c>
      <c r="I274" s="9">
        <f t="shared" si="24"/>
        <v>0</v>
      </c>
      <c r="J274" s="2"/>
      <c r="K274" s="8">
        <f t="shared" si="25"/>
        <v>1282.051282051282</v>
      </c>
      <c r="L274" s="8">
        <f>SUM($K$14:K274)</f>
        <v>328205.12820512953</v>
      </c>
      <c r="M274" s="2"/>
      <c r="N274" s="2"/>
      <c r="O274" s="2"/>
      <c r="P274" s="2"/>
      <c r="Q274" s="2"/>
      <c r="R274" s="2"/>
    </row>
    <row r="275" spans="1:18" ht="12.75">
      <c r="A275" s="2"/>
      <c r="B275" s="2"/>
      <c r="C275" s="2"/>
      <c r="D275" s="29"/>
      <c r="E275" s="11">
        <v>10</v>
      </c>
      <c r="F275" s="8">
        <f t="shared" si="21"/>
        <v>0</v>
      </c>
      <c r="G275" s="8">
        <f t="shared" si="22"/>
        <v>0</v>
      </c>
      <c r="H275" s="8">
        <f t="shared" si="23"/>
        <v>0</v>
      </c>
      <c r="I275" s="9">
        <f t="shared" si="24"/>
        <v>0</v>
      </c>
      <c r="J275" s="2"/>
      <c r="K275" s="8">
        <f t="shared" si="25"/>
        <v>1282.051282051282</v>
      </c>
      <c r="L275" s="8">
        <f>SUM($K$14:K275)</f>
        <v>329487.17948718084</v>
      </c>
      <c r="M275" s="2"/>
      <c r="N275" s="2"/>
      <c r="O275" s="2"/>
      <c r="P275" s="2"/>
      <c r="Q275" s="2"/>
      <c r="R275" s="2"/>
    </row>
    <row r="276" spans="1:18" ht="12.75">
      <c r="A276" s="2"/>
      <c r="B276" s="2"/>
      <c r="C276" s="2"/>
      <c r="D276" s="29"/>
      <c r="E276" s="11">
        <v>11</v>
      </c>
      <c r="F276" s="8">
        <f t="shared" si="21"/>
        <v>0</v>
      </c>
      <c r="G276" s="8">
        <f t="shared" si="22"/>
        <v>0</v>
      </c>
      <c r="H276" s="8">
        <f t="shared" si="23"/>
        <v>0</v>
      </c>
      <c r="I276" s="9">
        <f t="shared" si="24"/>
        <v>0</v>
      </c>
      <c r="J276" s="2"/>
      <c r="K276" s="8">
        <f t="shared" si="25"/>
        <v>1282.051282051282</v>
      </c>
      <c r="L276" s="8">
        <f>SUM($K$14:K276)</f>
        <v>330769.23076923215</v>
      </c>
      <c r="M276" s="2"/>
      <c r="N276" s="2"/>
      <c r="O276" s="2"/>
      <c r="P276" s="2"/>
      <c r="Q276" s="2"/>
      <c r="R276" s="2"/>
    </row>
    <row r="277" spans="1:18" ht="13.5" thickBot="1">
      <c r="A277" s="2"/>
      <c r="B277" s="2"/>
      <c r="C277" s="2"/>
      <c r="D277" s="30"/>
      <c r="E277" s="12">
        <v>12</v>
      </c>
      <c r="F277" s="13">
        <f t="shared" si="21"/>
        <v>0</v>
      </c>
      <c r="G277" s="13">
        <f t="shared" si="22"/>
        <v>0</v>
      </c>
      <c r="H277" s="13">
        <f t="shared" si="23"/>
        <v>0</v>
      </c>
      <c r="I277" s="14">
        <f t="shared" si="24"/>
        <v>0</v>
      </c>
      <c r="J277" s="2"/>
      <c r="K277" s="8">
        <f t="shared" si="25"/>
        <v>1282.051282051282</v>
      </c>
      <c r="L277" s="8">
        <f>SUM($K$14:K277)</f>
        <v>332051.28205128346</v>
      </c>
      <c r="M277" s="2"/>
      <c r="N277" s="2"/>
      <c r="O277" s="2"/>
      <c r="P277" s="2"/>
      <c r="Q277" s="2"/>
      <c r="R277" s="2"/>
    </row>
    <row r="278" spans="1:18" ht="12.75">
      <c r="A278" s="2"/>
      <c r="B278" s="2"/>
      <c r="C278" s="2"/>
      <c r="D278" s="28" t="s">
        <v>35</v>
      </c>
      <c r="E278" s="6">
        <v>1</v>
      </c>
      <c r="F278" s="7">
        <f t="shared" si="21"/>
        <v>0</v>
      </c>
      <c r="G278" s="7">
        <f t="shared" si="22"/>
        <v>0</v>
      </c>
      <c r="H278" s="8">
        <f t="shared" si="23"/>
        <v>0</v>
      </c>
      <c r="I278" s="15">
        <f t="shared" si="24"/>
        <v>0</v>
      </c>
      <c r="J278" s="2"/>
      <c r="K278" s="8">
        <f t="shared" si="25"/>
        <v>1282.051282051282</v>
      </c>
      <c r="L278" s="8">
        <f>SUM($K$14:K278)</f>
        <v>333333.33333333477</v>
      </c>
      <c r="M278" s="2"/>
      <c r="N278" s="2"/>
      <c r="O278" s="2"/>
      <c r="P278" s="2"/>
      <c r="Q278" s="2"/>
      <c r="R278" s="2"/>
    </row>
    <row r="279" spans="1:18" ht="12.75">
      <c r="A279" s="2"/>
      <c r="B279" s="2"/>
      <c r="C279" s="2"/>
      <c r="D279" s="29"/>
      <c r="E279" s="11">
        <v>2</v>
      </c>
      <c r="F279" s="8">
        <f t="shared" si="21"/>
        <v>0</v>
      </c>
      <c r="G279" s="8">
        <f t="shared" si="22"/>
        <v>0</v>
      </c>
      <c r="H279" s="8">
        <f t="shared" si="23"/>
        <v>0</v>
      </c>
      <c r="I279" s="9">
        <f t="shared" si="24"/>
        <v>0</v>
      </c>
      <c r="J279" s="2"/>
      <c r="K279" s="8">
        <f t="shared" si="25"/>
        <v>1282.051282051282</v>
      </c>
      <c r="L279" s="8">
        <f>SUM($K$14:K279)</f>
        <v>334615.38461538608</v>
      </c>
      <c r="M279" s="2"/>
      <c r="N279" s="2"/>
      <c r="O279" s="2"/>
      <c r="P279" s="2"/>
      <c r="Q279" s="2"/>
      <c r="R279" s="2"/>
    </row>
    <row r="280" spans="1:18" ht="12.75">
      <c r="A280" s="2"/>
      <c r="B280" s="2"/>
      <c r="C280" s="2"/>
      <c r="D280" s="29"/>
      <c r="E280" s="11">
        <v>3</v>
      </c>
      <c r="F280" s="8">
        <f t="shared" si="21"/>
        <v>0</v>
      </c>
      <c r="G280" s="8">
        <f t="shared" si="22"/>
        <v>0</v>
      </c>
      <c r="H280" s="8">
        <f t="shared" si="23"/>
        <v>0</v>
      </c>
      <c r="I280" s="9">
        <f t="shared" si="24"/>
        <v>0</v>
      </c>
      <c r="J280" s="2"/>
      <c r="K280" s="8">
        <f t="shared" si="25"/>
        <v>1282.051282051282</v>
      </c>
      <c r="L280" s="8">
        <f>SUM($K$14:K280)</f>
        <v>335897.43589743739</v>
      </c>
      <c r="M280" s="2"/>
      <c r="N280" s="2"/>
      <c r="O280" s="2"/>
      <c r="P280" s="2"/>
      <c r="Q280" s="2"/>
      <c r="R280" s="2"/>
    </row>
    <row r="281" spans="1:18" ht="12.75">
      <c r="A281" s="2"/>
      <c r="B281" s="2"/>
      <c r="C281" s="2"/>
      <c r="D281" s="29"/>
      <c r="E281" s="11">
        <v>4</v>
      </c>
      <c r="F281" s="8">
        <f t="shared" si="21"/>
        <v>0</v>
      </c>
      <c r="G281" s="8">
        <f t="shared" si="22"/>
        <v>0</v>
      </c>
      <c r="H281" s="8">
        <f t="shared" si="23"/>
        <v>0</v>
      </c>
      <c r="I281" s="9">
        <f t="shared" si="24"/>
        <v>0</v>
      </c>
      <c r="J281" s="2"/>
      <c r="K281" s="8">
        <f t="shared" si="25"/>
        <v>1282.051282051282</v>
      </c>
      <c r="L281" s="8">
        <f>SUM($K$14:K281)</f>
        <v>337179.4871794887</v>
      </c>
      <c r="M281" s="2"/>
      <c r="N281" s="2"/>
      <c r="O281" s="2"/>
      <c r="P281" s="2"/>
      <c r="Q281" s="2"/>
      <c r="R281" s="2"/>
    </row>
    <row r="282" spans="1:18" ht="12.75">
      <c r="A282" s="2"/>
      <c r="B282" s="2"/>
      <c r="C282" s="2"/>
      <c r="D282" s="29"/>
      <c r="E282" s="11">
        <v>5</v>
      </c>
      <c r="F282" s="8">
        <f t="shared" si="21"/>
        <v>0</v>
      </c>
      <c r="G282" s="8">
        <f t="shared" si="22"/>
        <v>0</v>
      </c>
      <c r="H282" s="8">
        <f t="shared" si="23"/>
        <v>0</v>
      </c>
      <c r="I282" s="9">
        <f t="shared" si="24"/>
        <v>0</v>
      </c>
      <c r="J282" s="2"/>
      <c r="K282" s="8">
        <f t="shared" si="25"/>
        <v>1282.051282051282</v>
      </c>
      <c r="L282" s="8">
        <f>SUM($K$14:K282)</f>
        <v>338461.53846154001</v>
      </c>
      <c r="M282" s="2"/>
      <c r="N282" s="2"/>
      <c r="O282" s="2"/>
      <c r="P282" s="2"/>
      <c r="Q282" s="2"/>
      <c r="R282" s="2"/>
    </row>
    <row r="283" spans="1:18" ht="12.75">
      <c r="A283" s="2"/>
      <c r="B283" s="2"/>
      <c r="C283" s="2"/>
      <c r="D283" s="29"/>
      <c r="E283" s="11">
        <v>6</v>
      </c>
      <c r="F283" s="8">
        <f t="shared" si="21"/>
        <v>0</v>
      </c>
      <c r="G283" s="8">
        <f t="shared" si="22"/>
        <v>0</v>
      </c>
      <c r="H283" s="8">
        <f t="shared" si="23"/>
        <v>0</v>
      </c>
      <c r="I283" s="9">
        <f t="shared" si="24"/>
        <v>0</v>
      </c>
      <c r="J283" s="2"/>
      <c r="K283" s="8">
        <f t="shared" si="25"/>
        <v>1282.051282051282</v>
      </c>
      <c r="L283" s="8">
        <f>SUM($K$14:K283)</f>
        <v>339743.58974359132</v>
      </c>
      <c r="M283" s="2"/>
      <c r="N283" s="2"/>
      <c r="O283" s="2"/>
      <c r="P283" s="2"/>
      <c r="Q283" s="2"/>
      <c r="R283" s="2"/>
    </row>
    <row r="284" spans="1:18" ht="12.75">
      <c r="A284" s="2"/>
      <c r="B284" s="2"/>
      <c r="C284" s="2"/>
      <c r="D284" s="29"/>
      <c r="E284" s="11">
        <v>7</v>
      </c>
      <c r="F284" s="8">
        <f t="shared" si="21"/>
        <v>0</v>
      </c>
      <c r="G284" s="8">
        <f t="shared" si="22"/>
        <v>0</v>
      </c>
      <c r="H284" s="8">
        <f t="shared" si="23"/>
        <v>0</v>
      </c>
      <c r="I284" s="9">
        <f t="shared" si="24"/>
        <v>0</v>
      </c>
      <c r="J284" s="2"/>
      <c r="K284" s="8">
        <f t="shared" si="25"/>
        <v>1282.051282051282</v>
      </c>
      <c r="L284" s="8">
        <f>SUM($K$14:K284)</f>
        <v>341025.64102564263</v>
      </c>
      <c r="M284" s="2"/>
      <c r="N284" s="2"/>
      <c r="O284" s="2"/>
      <c r="P284" s="2"/>
      <c r="Q284" s="2"/>
      <c r="R284" s="2"/>
    </row>
    <row r="285" spans="1:18" ht="12.75">
      <c r="A285" s="2"/>
      <c r="B285" s="2"/>
      <c r="C285" s="2"/>
      <c r="D285" s="29"/>
      <c r="E285" s="11">
        <v>8</v>
      </c>
      <c r="F285" s="8">
        <f t="shared" si="21"/>
        <v>0</v>
      </c>
      <c r="G285" s="8">
        <f t="shared" si="22"/>
        <v>0</v>
      </c>
      <c r="H285" s="8">
        <f t="shared" si="23"/>
        <v>0</v>
      </c>
      <c r="I285" s="9">
        <f t="shared" si="24"/>
        <v>0</v>
      </c>
      <c r="J285" s="2"/>
      <c r="K285" s="8">
        <f t="shared" si="25"/>
        <v>1282.051282051282</v>
      </c>
      <c r="L285" s="8">
        <f>SUM($K$14:K285)</f>
        <v>342307.69230769394</v>
      </c>
      <c r="M285" s="2"/>
      <c r="N285" s="2"/>
      <c r="O285" s="2"/>
      <c r="P285" s="2"/>
      <c r="Q285" s="2"/>
      <c r="R285" s="2"/>
    </row>
    <row r="286" spans="1:18" ht="12.75">
      <c r="A286" s="2"/>
      <c r="B286" s="2"/>
      <c r="C286" s="2"/>
      <c r="D286" s="29"/>
      <c r="E286" s="11">
        <v>9</v>
      </c>
      <c r="F286" s="8">
        <f t="shared" si="21"/>
        <v>0</v>
      </c>
      <c r="G286" s="8">
        <f t="shared" si="22"/>
        <v>0</v>
      </c>
      <c r="H286" s="8">
        <f t="shared" si="23"/>
        <v>0</v>
      </c>
      <c r="I286" s="9">
        <f t="shared" si="24"/>
        <v>0</v>
      </c>
      <c r="J286" s="2"/>
      <c r="K286" s="8">
        <f t="shared" si="25"/>
        <v>1282.051282051282</v>
      </c>
      <c r="L286" s="8">
        <f>SUM($K$14:K286)</f>
        <v>343589.74358974525</v>
      </c>
      <c r="M286" s="2"/>
      <c r="N286" s="2"/>
      <c r="O286" s="2"/>
      <c r="P286" s="2"/>
      <c r="Q286" s="2"/>
      <c r="R286" s="2"/>
    </row>
    <row r="287" spans="1:18" ht="12.75">
      <c r="A287" s="2"/>
      <c r="B287" s="2"/>
      <c r="C287" s="2"/>
      <c r="D287" s="29"/>
      <c r="E287" s="11">
        <v>10</v>
      </c>
      <c r="F287" s="8">
        <f t="shared" si="21"/>
        <v>0</v>
      </c>
      <c r="G287" s="8">
        <f t="shared" si="22"/>
        <v>0</v>
      </c>
      <c r="H287" s="8">
        <f t="shared" si="23"/>
        <v>0</v>
      </c>
      <c r="I287" s="9">
        <f t="shared" si="24"/>
        <v>0</v>
      </c>
      <c r="J287" s="2"/>
      <c r="K287" s="8">
        <f t="shared" si="25"/>
        <v>1282.051282051282</v>
      </c>
      <c r="L287" s="8">
        <f>SUM($K$14:K287)</f>
        <v>344871.79487179656</v>
      </c>
      <c r="M287" s="2"/>
      <c r="N287" s="2"/>
      <c r="O287" s="2"/>
      <c r="P287" s="2"/>
      <c r="Q287" s="2"/>
      <c r="R287" s="2"/>
    </row>
    <row r="288" spans="1:18" ht="12.75">
      <c r="A288" s="2"/>
      <c r="B288" s="2"/>
      <c r="C288" s="2"/>
      <c r="D288" s="29"/>
      <c r="E288" s="11">
        <v>11</v>
      </c>
      <c r="F288" s="8">
        <f t="shared" si="21"/>
        <v>0</v>
      </c>
      <c r="G288" s="8">
        <f t="shared" si="22"/>
        <v>0</v>
      </c>
      <c r="H288" s="8">
        <f t="shared" si="23"/>
        <v>0</v>
      </c>
      <c r="I288" s="9">
        <f t="shared" si="24"/>
        <v>0</v>
      </c>
      <c r="J288" s="2"/>
      <c r="K288" s="8">
        <f t="shared" si="25"/>
        <v>1282.051282051282</v>
      </c>
      <c r="L288" s="8">
        <f>SUM($K$14:K288)</f>
        <v>346153.84615384787</v>
      </c>
      <c r="M288" s="2"/>
      <c r="N288" s="2"/>
      <c r="O288" s="2"/>
      <c r="P288" s="2"/>
      <c r="Q288" s="2"/>
      <c r="R288" s="2"/>
    </row>
    <row r="289" spans="1:18" ht="13.5" thickBot="1">
      <c r="A289" s="2"/>
      <c r="B289" s="2"/>
      <c r="C289" s="2"/>
      <c r="D289" s="30"/>
      <c r="E289" s="12">
        <v>12</v>
      </c>
      <c r="F289" s="13">
        <f t="shared" si="21"/>
        <v>0</v>
      </c>
      <c r="G289" s="13">
        <f t="shared" si="22"/>
        <v>0</v>
      </c>
      <c r="H289" s="13">
        <f t="shared" si="23"/>
        <v>0</v>
      </c>
      <c r="I289" s="14">
        <f t="shared" si="24"/>
        <v>0</v>
      </c>
      <c r="J289" s="2"/>
      <c r="K289" s="8">
        <f t="shared" si="25"/>
        <v>1282.051282051282</v>
      </c>
      <c r="L289" s="8">
        <f>SUM($K$14:K289)</f>
        <v>347435.89743589918</v>
      </c>
      <c r="M289" s="2"/>
      <c r="N289" s="2"/>
      <c r="O289" s="2"/>
      <c r="P289" s="2"/>
      <c r="Q289" s="2"/>
      <c r="R289" s="2"/>
    </row>
    <row r="290" spans="1:18" ht="12.75">
      <c r="A290" s="2"/>
      <c r="B290" s="2"/>
      <c r="C290" s="2"/>
      <c r="D290" s="28" t="s">
        <v>36</v>
      </c>
      <c r="E290" s="6">
        <v>1</v>
      </c>
      <c r="F290" s="7">
        <f t="shared" si="21"/>
        <v>0</v>
      </c>
      <c r="G290" s="7">
        <f t="shared" si="22"/>
        <v>0</v>
      </c>
      <c r="H290" s="8">
        <f t="shared" si="23"/>
        <v>0</v>
      </c>
      <c r="I290" s="15">
        <f t="shared" si="24"/>
        <v>0</v>
      </c>
      <c r="J290" s="2"/>
      <c r="K290" s="8">
        <f t="shared" si="25"/>
        <v>1282.051282051282</v>
      </c>
      <c r="L290" s="8">
        <f>SUM($K$14:K290)</f>
        <v>348717.94871795049</v>
      </c>
      <c r="M290" s="2"/>
      <c r="N290" s="2"/>
      <c r="O290" s="2"/>
      <c r="P290" s="2"/>
      <c r="Q290" s="2"/>
      <c r="R290" s="2"/>
    </row>
    <row r="291" spans="1:18" ht="12.75">
      <c r="A291" s="2"/>
      <c r="B291" s="2"/>
      <c r="C291" s="2"/>
      <c r="D291" s="29"/>
      <c r="E291" s="11">
        <v>2</v>
      </c>
      <c r="F291" s="8">
        <f t="shared" si="21"/>
        <v>0</v>
      </c>
      <c r="G291" s="8">
        <f t="shared" si="22"/>
        <v>0</v>
      </c>
      <c r="H291" s="8">
        <f t="shared" si="23"/>
        <v>0</v>
      </c>
      <c r="I291" s="9">
        <f t="shared" si="24"/>
        <v>0</v>
      </c>
      <c r="J291" s="2"/>
      <c r="K291" s="8">
        <f t="shared" si="25"/>
        <v>1282.051282051282</v>
      </c>
      <c r="L291" s="8">
        <f>SUM($K$14:K291)</f>
        <v>350000.0000000018</v>
      </c>
      <c r="M291" s="2"/>
      <c r="N291" s="2"/>
      <c r="O291" s="2"/>
      <c r="P291" s="2"/>
      <c r="Q291" s="2"/>
      <c r="R291" s="2"/>
    </row>
    <row r="292" spans="1:18" ht="12.75">
      <c r="A292" s="2"/>
      <c r="B292" s="2"/>
      <c r="C292" s="2"/>
      <c r="D292" s="29"/>
      <c r="E292" s="11">
        <v>3</v>
      </c>
      <c r="F292" s="8">
        <f t="shared" si="21"/>
        <v>0</v>
      </c>
      <c r="G292" s="8">
        <f t="shared" si="22"/>
        <v>0</v>
      </c>
      <c r="H292" s="8">
        <f t="shared" si="23"/>
        <v>0</v>
      </c>
      <c r="I292" s="9">
        <f t="shared" si="24"/>
        <v>0</v>
      </c>
      <c r="J292" s="2"/>
      <c r="K292" s="8">
        <f t="shared" si="25"/>
        <v>1282.051282051282</v>
      </c>
      <c r="L292" s="8">
        <f>SUM($K$14:K292)</f>
        <v>351282.05128205311</v>
      </c>
      <c r="M292" s="2"/>
      <c r="N292" s="2"/>
      <c r="O292" s="2"/>
      <c r="P292" s="2"/>
      <c r="Q292" s="2"/>
      <c r="R292" s="2"/>
    </row>
    <row r="293" spans="1:18" ht="12.75">
      <c r="A293" s="2"/>
      <c r="B293" s="2"/>
      <c r="C293" s="2"/>
      <c r="D293" s="29"/>
      <c r="E293" s="11">
        <v>4</v>
      </c>
      <c r="F293" s="8">
        <f t="shared" si="21"/>
        <v>0</v>
      </c>
      <c r="G293" s="8">
        <f t="shared" si="22"/>
        <v>0</v>
      </c>
      <c r="H293" s="8">
        <f t="shared" si="23"/>
        <v>0</v>
      </c>
      <c r="I293" s="9">
        <f t="shared" si="24"/>
        <v>0</v>
      </c>
      <c r="J293" s="2"/>
      <c r="K293" s="8">
        <f t="shared" si="25"/>
        <v>1282.051282051282</v>
      </c>
      <c r="L293" s="8">
        <f>SUM($K$14:K293)</f>
        <v>352564.10256410443</v>
      </c>
      <c r="M293" s="2"/>
      <c r="N293" s="2"/>
      <c r="O293" s="2"/>
      <c r="P293" s="2"/>
      <c r="Q293" s="2"/>
      <c r="R293" s="2"/>
    </row>
    <row r="294" spans="1:18" ht="12.75">
      <c r="A294" s="2"/>
      <c r="B294" s="2"/>
      <c r="C294" s="2"/>
      <c r="D294" s="29"/>
      <c r="E294" s="11">
        <v>5</v>
      </c>
      <c r="F294" s="8">
        <f t="shared" si="21"/>
        <v>0</v>
      </c>
      <c r="G294" s="8">
        <f t="shared" si="22"/>
        <v>0</v>
      </c>
      <c r="H294" s="8">
        <f t="shared" si="23"/>
        <v>0</v>
      </c>
      <c r="I294" s="9">
        <f t="shared" si="24"/>
        <v>0</v>
      </c>
      <c r="J294" s="2"/>
      <c r="K294" s="8">
        <f t="shared" si="25"/>
        <v>1282.051282051282</v>
      </c>
      <c r="L294" s="8">
        <f>SUM($K$14:K294)</f>
        <v>353846.15384615574</v>
      </c>
      <c r="M294" s="2"/>
      <c r="N294" s="2"/>
      <c r="O294" s="2"/>
      <c r="P294" s="2"/>
      <c r="Q294" s="2"/>
      <c r="R294" s="2"/>
    </row>
    <row r="295" spans="1:18" ht="12.75">
      <c r="A295" s="2"/>
      <c r="B295" s="2"/>
      <c r="C295" s="2"/>
      <c r="D295" s="29"/>
      <c r="E295" s="11">
        <v>6</v>
      </c>
      <c r="F295" s="8">
        <f t="shared" si="21"/>
        <v>0</v>
      </c>
      <c r="G295" s="8">
        <f t="shared" si="22"/>
        <v>0</v>
      </c>
      <c r="H295" s="8">
        <f t="shared" si="23"/>
        <v>0</v>
      </c>
      <c r="I295" s="9">
        <f t="shared" si="24"/>
        <v>0</v>
      </c>
      <c r="J295" s="2"/>
      <c r="K295" s="8">
        <f t="shared" si="25"/>
        <v>1282.051282051282</v>
      </c>
      <c r="L295" s="8">
        <f>SUM($K$14:K295)</f>
        <v>355128.20512820705</v>
      </c>
      <c r="M295" s="2"/>
      <c r="N295" s="2"/>
      <c r="O295" s="2"/>
      <c r="P295" s="2"/>
      <c r="Q295" s="2"/>
      <c r="R295" s="2"/>
    </row>
    <row r="296" spans="1:18" ht="12.75">
      <c r="A296" s="2"/>
      <c r="B296" s="2"/>
      <c r="C296" s="2"/>
      <c r="D296" s="29"/>
      <c r="E296" s="11">
        <v>7</v>
      </c>
      <c r="F296" s="8">
        <f t="shared" si="21"/>
        <v>0</v>
      </c>
      <c r="G296" s="8">
        <f t="shared" si="22"/>
        <v>0</v>
      </c>
      <c r="H296" s="8">
        <f t="shared" si="23"/>
        <v>0</v>
      </c>
      <c r="I296" s="9">
        <f t="shared" si="24"/>
        <v>0</v>
      </c>
      <c r="J296" s="2"/>
      <c r="K296" s="8">
        <f t="shared" si="25"/>
        <v>1282.051282051282</v>
      </c>
      <c r="L296" s="8">
        <f>SUM($K$14:K296)</f>
        <v>356410.25641025836</v>
      </c>
      <c r="M296" s="2"/>
      <c r="N296" s="2"/>
      <c r="O296" s="2"/>
      <c r="P296" s="2"/>
      <c r="Q296" s="2"/>
      <c r="R296" s="2"/>
    </row>
    <row r="297" spans="1:18" ht="12.75">
      <c r="A297" s="2"/>
      <c r="B297" s="2"/>
      <c r="C297" s="2"/>
      <c r="D297" s="29"/>
      <c r="E297" s="11">
        <v>8</v>
      </c>
      <c r="F297" s="8">
        <f t="shared" si="21"/>
        <v>0</v>
      </c>
      <c r="G297" s="8">
        <f t="shared" si="22"/>
        <v>0</v>
      </c>
      <c r="H297" s="8">
        <f t="shared" si="23"/>
        <v>0</v>
      </c>
      <c r="I297" s="9">
        <f t="shared" si="24"/>
        <v>0</v>
      </c>
      <c r="J297" s="2"/>
      <c r="K297" s="8">
        <f t="shared" si="25"/>
        <v>1282.051282051282</v>
      </c>
      <c r="L297" s="8">
        <f>SUM($K$14:K297)</f>
        <v>357692.30769230967</v>
      </c>
      <c r="M297" s="2"/>
      <c r="N297" s="2"/>
      <c r="O297" s="2"/>
      <c r="P297" s="2"/>
      <c r="Q297" s="2"/>
      <c r="R297" s="2"/>
    </row>
    <row r="298" spans="1:18" ht="12.75">
      <c r="A298" s="2"/>
      <c r="B298" s="2"/>
      <c r="C298" s="2"/>
      <c r="D298" s="29"/>
      <c r="E298" s="11">
        <v>9</v>
      </c>
      <c r="F298" s="8">
        <f t="shared" si="21"/>
        <v>0</v>
      </c>
      <c r="G298" s="8">
        <f t="shared" si="22"/>
        <v>0</v>
      </c>
      <c r="H298" s="8">
        <f t="shared" si="23"/>
        <v>0</v>
      </c>
      <c r="I298" s="9">
        <f t="shared" si="24"/>
        <v>0</v>
      </c>
      <c r="J298" s="2"/>
      <c r="K298" s="8">
        <f t="shared" si="25"/>
        <v>1282.051282051282</v>
      </c>
      <c r="L298" s="8">
        <f>SUM($K$14:K298)</f>
        <v>358974.35897436098</v>
      </c>
      <c r="M298" s="2"/>
      <c r="N298" s="2"/>
      <c r="O298" s="2"/>
      <c r="P298" s="2"/>
      <c r="Q298" s="2"/>
      <c r="R298" s="2"/>
    </row>
    <row r="299" spans="1:18" ht="12.75">
      <c r="A299" s="2"/>
      <c r="B299" s="2"/>
      <c r="C299" s="2"/>
      <c r="D299" s="29"/>
      <c r="E299" s="11">
        <v>10</v>
      </c>
      <c r="F299" s="8">
        <f t="shared" si="21"/>
        <v>0</v>
      </c>
      <c r="G299" s="8">
        <f t="shared" si="22"/>
        <v>0</v>
      </c>
      <c r="H299" s="8">
        <f t="shared" si="23"/>
        <v>0</v>
      </c>
      <c r="I299" s="9">
        <f t="shared" si="24"/>
        <v>0</v>
      </c>
      <c r="J299" s="2"/>
      <c r="K299" s="8">
        <f t="shared" si="25"/>
        <v>1282.051282051282</v>
      </c>
      <c r="L299" s="8">
        <f>SUM($K$14:K299)</f>
        <v>360256.41025641229</v>
      </c>
      <c r="M299" s="2"/>
      <c r="N299" s="2"/>
      <c r="O299" s="2"/>
      <c r="P299" s="2"/>
      <c r="Q299" s="2"/>
      <c r="R299" s="2"/>
    </row>
    <row r="300" spans="1:18" ht="12.75">
      <c r="A300" s="2"/>
      <c r="B300" s="2"/>
      <c r="C300" s="2"/>
      <c r="D300" s="29"/>
      <c r="E300" s="11">
        <v>11</v>
      </c>
      <c r="F300" s="8">
        <f t="shared" si="21"/>
        <v>0</v>
      </c>
      <c r="G300" s="8">
        <f t="shared" si="22"/>
        <v>0</v>
      </c>
      <c r="H300" s="8">
        <f t="shared" si="23"/>
        <v>0</v>
      </c>
      <c r="I300" s="9">
        <f t="shared" si="24"/>
        <v>0</v>
      </c>
      <c r="J300" s="2"/>
      <c r="K300" s="8">
        <f t="shared" si="25"/>
        <v>1282.051282051282</v>
      </c>
      <c r="L300" s="8">
        <f>SUM($K$14:K300)</f>
        <v>361538.4615384636</v>
      </c>
      <c r="M300" s="2"/>
      <c r="N300" s="2"/>
      <c r="O300" s="2"/>
      <c r="P300" s="2"/>
      <c r="Q300" s="2"/>
      <c r="R300" s="2"/>
    </row>
    <row r="301" spans="1:18" ht="13.5" thickBot="1">
      <c r="A301" s="2"/>
      <c r="B301" s="2"/>
      <c r="C301" s="2"/>
      <c r="D301" s="30"/>
      <c r="E301" s="12">
        <v>12</v>
      </c>
      <c r="F301" s="13">
        <f t="shared" si="21"/>
        <v>0</v>
      </c>
      <c r="G301" s="13">
        <f t="shared" si="22"/>
        <v>0</v>
      </c>
      <c r="H301" s="13">
        <f t="shared" si="23"/>
        <v>0</v>
      </c>
      <c r="I301" s="14">
        <f t="shared" si="24"/>
        <v>0</v>
      </c>
      <c r="J301" s="2"/>
      <c r="K301" s="8">
        <f t="shared" si="25"/>
        <v>1282.051282051282</v>
      </c>
      <c r="L301" s="8">
        <f>SUM($K$14:K301)</f>
        <v>362820.51282051491</v>
      </c>
      <c r="M301" s="2"/>
      <c r="N301" s="2"/>
      <c r="O301" s="2"/>
      <c r="P301" s="2"/>
      <c r="Q301" s="2"/>
      <c r="R301" s="2"/>
    </row>
    <row r="302" spans="1:18" ht="12.75">
      <c r="A302" s="2"/>
      <c r="B302" s="2"/>
      <c r="C302" s="2"/>
      <c r="D302" s="28" t="s">
        <v>37</v>
      </c>
      <c r="E302" s="6">
        <v>1</v>
      </c>
      <c r="F302" s="7">
        <f t="shared" si="21"/>
        <v>0</v>
      </c>
      <c r="G302" s="7">
        <f t="shared" si="22"/>
        <v>0</v>
      </c>
      <c r="H302" s="8">
        <f t="shared" si="23"/>
        <v>0</v>
      </c>
      <c r="I302" s="15">
        <f t="shared" si="24"/>
        <v>0</v>
      </c>
      <c r="J302" s="2"/>
      <c r="K302" s="8">
        <f t="shared" si="25"/>
        <v>1282.051282051282</v>
      </c>
      <c r="L302" s="8">
        <f>SUM($K$14:K302)</f>
        <v>364102.56410256622</v>
      </c>
      <c r="M302" s="2"/>
      <c r="N302" s="2"/>
      <c r="O302" s="2"/>
      <c r="P302" s="2"/>
      <c r="Q302" s="2"/>
      <c r="R302" s="2"/>
    </row>
    <row r="303" spans="1:18" ht="12.75">
      <c r="A303" s="2"/>
      <c r="B303" s="2"/>
      <c r="C303" s="2"/>
      <c r="D303" s="29"/>
      <c r="E303" s="11">
        <v>2</v>
      </c>
      <c r="F303" s="8">
        <f t="shared" si="21"/>
        <v>0</v>
      </c>
      <c r="G303" s="8">
        <f t="shared" si="22"/>
        <v>0</v>
      </c>
      <c r="H303" s="8">
        <f t="shared" si="23"/>
        <v>0</v>
      </c>
      <c r="I303" s="9">
        <f t="shared" si="24"/>
        <v>0</v>
      </c>
      <c r="J303" s="2"/>
      <c r="K303" s="8">
        <f t="shared" si="25"/>
        <v>1282.051282051282</v>
      </c>
      <c r="L303" s="8">
        <f>SUM($K$14:K303)</f>
        <v>365384.61538461753</v>
      </c>
      <c r="M303" s="2"/>
      <c r="N303" s="2"/>
      <c r="O303" s="2"/>
      <c r="P303" s="2"/>
      <c r="Q303" s="2"/>
      <c r="R303" s="2"/>
    </row>
    <row r="304" spans="1:18" ht="12.75">
      <c r="A304" s="2"/>
      <c r="B304" s="2"/>
      <c r="C304" s="2"/>
      <c r="D304" s="29"/>
      <c r="E304" s="11">
        <v>3</v>
      </c>
      <c r="F304" s="8">
        <f t="shared" si="21"/>
        <v>0</v>
      </c>
      <c r="G304" s="8">
        <f t="shared" si="22"/>
        <v>0</v>
      </c>
      <c r="H304" s="8">
        <f t="shared" si="23"/>
        <v>0</v>
      </c>
      <c r="I304" s="9">
        <f t="shared" si="24"/>
        <v>0</v>
      </c>
      <c r="J304" s="2"/>
      <c r="K304" s="8">
        <f t="shared" si="25"/>
        <v>1282.051282051282</v>
      </c>
      <c r="L304" s="8">
        <f>SUM($K$14:K304)</f>
        <v>366666.66666666884</v>
      </c>
      <c r="M304" s="2"/>
      <c r="N304" s="2"/>
      <c r="O304" s="2"/>
      <c r="P304" s="2"/>
      <c r="Q304" s="2"/>
      <c r="R304" s="2"/>
    </row>
    <row r="305" spans="1:18" ht="12.75">
      <c r="A305" s="2"/>
      <c r="B305" s="2"/>
      <c r="C305" s="2"/>
      <c r="D305" s="29"/>
      <c r="E305" s="11">
        <v>4</v>
      </c>
      <c r="F305" s="8">
        <f t="shared" si="21"/>
        <v>0</v>
      </c>
      <c r="G305" s="8">
        <f t="shared" si="22"/>
        <v>0</v>
      </c>
      <c r="H305" s="8">
        <f t="shared" si="23"/>
        <v>0</v>
      </c>
      <c r="I305" s="9">
        <f t="shared" si="24"/>
        <v>0</v>
      </c>
      <c r="J305" s="2"/>
      <c r="K305" s="8">
        <f t="shared" si="25"/>
        <v>1282.051282051282</v>
      </c>
      <c r="L305" s="8">
        <f>SUM($K$14:K305)</f>
        <v>367948.71794872015</v>
      </c>
      <c r="M305" s="2"/>
      <c r="N305" s="2"/>
      <c r="O305" s="2"/>
      <c r="P305" s="2"/>
      <c r="Q305" s="2"/>
      <c r="R305" s="2"/>
    </row>
    <row r="306" spans="1:18" ht="12.75">
      <c r="A306" s="2"/>
      <c r="B306" s="2"/>
      <c r="C306" s="2"/>
      <c r="D306" s="29"/>
      <c r="E306" s="11">
        <v>5</v>
      </c>
      <c r="F306" s="8">
        <f t="shared" si="21"/>
        <v>0</v>
      </c>
      <c r="G306" s="8">
        <f t="shared" si="22"/>
        <v>0</v>
      </c>
      <c r="H306" s="8">
        <f t="shared" si="23"/>
        <v>0</v>
      </c>
      <c r="I306" s="9">
        <f t="shared" si="24"/>
        <v>0</v>
      </c>
      <c r="J306" s="2"/>
      <c r="K306" s="8">
        <f t="shared" si="25"/>
        <v>1282.051282051282</v>
      </c>
      <c r="L306" s="8">
        <f>SUM($K$14:K306)</f>
        <v>369230.76923077146</v>
      </c>
      <c r="M306" s="2"/>
      <c r="N306" s="2"/>
      <c r="O306" s="2"/>
      <c r="P306" s="2"/>
      <c r="Q306" s="2"/>
      <c r="R306" s="2"/>
    </row>
    <row r="307" spans="1:18" ht="12.75">
      <c r="A307" s="2"/>
      <c r="B307" s="2"/>
      <c r="C307" s="2"/>
      <c r="D307" s="29"/>
      <c r="E307" s="11">
        <v>6</v>
      </c>
      <c r="F307" s="8">
        <f t="shared" si="21"/>
        <v>0</v>
      </c>
      <c r="G307" s="8">
        <f t="shared" si="22"/>
        <v>0</v>
      </c>
      <c r="H307" s="8">
        <f t="shared" si="23"/>
        <v>0</v>
      </c>
      <c r="I307" s="9">
        <f t="shared" si="24"/>
        <v>0</v>
      </c>
      <c r="J307" s="2"/>
      <c r="K307" s="8">
        <f t="shared" si="25"/>
        <v>1282.051282051282</v>
      </c>
      <c r="L307" s="8">
        <f>SUM($K$14:K307)</f>
        <v>370512.82051282277</v>
      </c>
      <c r="M307" s="2"/>
      <c r="N307" s="2"/>
      <c r="O307" s="2"/>
      <c r="P307" s="2"/>
      <c r="Q307" s="2"/>
      <c r="R307" s="2"/>
    </row>
    <row r="308" spans="1:18" ht="12.75">
      <c r="A308" s="2"/>
      <c r="B308" s="2"/>
      <c r="C308" s="2"/>
      <c r="D308" s="29"/>
      <c r="E308" s="11">
        <v>7</v>
      </c>
      <c r="F308" s="8">
        <f t="shared" si="21"/>
        <v>0</v>
      </c>
      <c r="G308" s="8">
        <f t="shared" si="22"/>
        <v>0</v>
      </c>
      <c r="H308" s="8">
        <f t="shared" si="23"/>
        <v>0</v>
      </c>
      <c r="I308" s="9">
        <f t="shared" si="24"/>
        <v>0</v>
      </c>
      <c r="J308" s="2"/>
      <c r="K308" s="8">
        <f t="shared" si="25"/>
        <v>1282.051282051282</v>
      </c>
      <c r="L308" s="8">
        <f>SUM($K$14:K308)</f>
        <v>371794.87179487408</v>
      </c>
      <c r="M308" s="2"/>
      <c r="N308" s="2"/>
      <c r="O308" s="2"/>
      <c r="P308" s="2"/>
      <c r="Q308" s="2"/>
      <c r="R308" s="2"/>
    </row>
    <row r="309" spans="1:18" ht="12.75">
      <c r="A309" s="2"/>
      <c r="B309" s="2"/>
      <c r="C309" s="2"/>
      <c r="D309" s="29"/>
      <c r="E309" s="11">
        <v>8</v>
      </c>
      <c r="F309" s="8">
        <f t="shared" si="21"/>
        <v>0</v>
      </c>
      <c r="G309" s="8">
        <f t="shared" si="22"/>
        <v>0</v>
      </c>
      <c r="H309" s="8">
        <f t="shared" si="23"/>
        <v>0</v>
      </c>
      <c r="I309" s="9">
        <f t="shared" si="24"/>
        <v>0</v>
      </c>
      <c r="J309" s="2"/>
      <c r="K309" s="8">
        <f t="shared" si="25"/>
        <v>1282.051282051282</v>
      </c>
      <c r="L309" s="8">
        <f>SUM($K$14:K309)</f>
        <v>373076.92307692539</v>
      </c>
      <c r="M309" s="2"/>
      <c r="N309" s="2"/>
      <c r="O309" s="2"/>
      <c r="P309" s="2"/>
      <c r="Q309" s="2"/>
      <c r="R309" s="2"/>
    </row>
    <row r="310" spans="1:18" ht="12.75">
      <c r="A310" s="2"/>
      <c r="B310" s="2"/>
      <c r="C310" s="2"/>
      <c r="D310" s="29"/>
      <c r="E310" s="11">
        <v>9</v>
      </c>
      <c r="F310" s="8">
        <f t="shared" ref="F310:F373" si="26">G310+H310</f>
        <v>0</v>
      </c>
      <c r="G310" s="8">
        <f t="shared" ref="G310:G373" si="27">IF(I310=0,0,(H310+I310)*$G$11/12)</f>
        <v>0</v>
      </c>
      <c r="H310" s="8">
        <f t="shared" ref="H310:H373" si="28">IF(K310=0,0,IF(OR(ROW(H310)-13&lt;=$G$10,L310&gt;$G$8),0,$G$8/($G$9*12-$G$10)))</f>
        <v>0</v>
      </c>
      <c r="I310" s="9">
        <f t="shared" ref="I310:I373" si="29">IF(E310+60&lt;$F$12,0,IF(ROW(H310)-13-$F$12&gt;=$G$9*12,0,$G$8-L310))</f>
        <v>0</v>
      </c>
      <c r="J310" s="2"/>
      <c r="K310" s="8">
        <f t="shared" ref="K310:K373" si="30">IF(E310+60&lt;$F$12,0,IF(ROW(K310)-13-$F$12&lt;$G$10,0,$G$8/($G$9*12-$G$10)))</f>
        <v>1282.051282051282</v>
      </c>
      <c r="L310" s="8">
        <f>SUM($K$14:K310)</f>
        <v>374358.9743589767</v>
      </c>
      <c r="M310" s="2"/>
      <c r="N310" s="2"/>
      <c r="O310" s="2"/>
      <c r="P310" s="2"/>
      <c r="Q310" s="2"/>
      <c r="R310" s="2"/>
    </row>
    <row r="311" spans="1:18" ht="12.75">
      <c r="A311" s="2"/>
      <c r="B311" s="2"/>
      <c r="C311" s="2"/>
      <c r="D311" s="29"/>
      <c r="E311" s="11">
        <v>10</v>
      </c>
      <c r="F311" s="8">
        <f t="shared" si="26"/>
        <v>0</v>
      </c>
      <c r="G311" s="8">
        <f t="shared" si="27"/>
        <v>0</v>
      </c>
      <c r="H311" s="8">
        <f t="shared" si="28"/>
        <v>0</v>
      </c>
      <c r="I311" s="9">
        <f t="shared" si="29"/>
        <v>0</v>
      </c>
      <c r="J311" s="2"/>
      <c r="K311" s="8">
        <f t="shared" si="30"/>
        <v>1282.051282051282</v>
      </c>
      <c r="L311" s="8">
        <f>SUM($K$14:K311)</f>
        <v>375641.02564102801</v>
      </c>
      <c r="M311" s="2"/>
      <c r="N311" s="2"/>
      <c r="O311" s="2"/>
      <c r="P311" s="2"/>
      <c r="Q311" s="2"/>
      <c r="R311" s="2"/>
    </row>
    <row r="312" spans="1:18" ht="12.75">
      <c r="A312" s="2"/>
      <c r="B312" s="2"/>
      <c r="C312" s="2"/>
      <c r="D312" s="29"/>
      <c r="E312" s="11">
        <v>11</v>
      </c>
      <c r="F312" s="8">
        <f t="shared" si="26"/>
        <v>0</v>
      </c>
      <c r="G312" s="8">
        <f t="shared" si="27"/>
        <v>0</v>
      </c>
      <c r="H312" s="8">
        <f t="shared" si="28"/>
        <v>0</v>
      </c>
      <c r="I312" s="9">
        <f t="shared" si="29"/>
        <v>0</v>
      </c>
      <c r="J312" s="2"/>
      <c r="K312" s="8">
        <f t="shared" si="30"/>
        <v>1282.051282051282</v>
      </c>
      <c r="L312" s="8">
        <f>SUM($K$14:K312)</f>
        <v>376923.07692307932</v>
      </c>
      <c r="M312" s="2"/>
      <c r="N312" s="2"/>
      <c r="O312" s="2"/>
      <c r="P312" s="2"/>
      <c r="Q312" s="2"/>
      <c r="R312" s="2"/>
    </row>
    <row r="313" spans="1:18" ht="13.5" thickBot="1">
      <c r="A313" s="2"/>
      <c r="B313" s="2"/>
      <c r="C313" s="2"/>
      <c r="D313" s="30"/>
      <c r="E313" s="12">
        <v>12</v>
      </c>
      <c r="F313" s="13">
        <f t="shared" si="26"/>
        <v>0</v>
      </c>
      <c r="G313" s="13">
        <f t="shared" si="27"/>
        <v>0</v>
      </c>
      <c r="H313" s="13">
        <f t="shared" si="28"/>
        <v>0</v>
      </c>
      <c r="I313" s="14">
        <f t="shared" si="29"/>
        <v>0</v>
      </c>
      <c r="J313" s="2"/>
      <c r="K313" s="8">
        <f t="shared" si="30"/>
        <v>1282.051282051282</v>
      </c>
      <c r="L313" s="8">
        <f>SUM($K$14:K313)</f>
        <v>378205.12820513063</v>
      </c>
      <c r="M313" s="2"/>
      <c r="N313" s="2"/>
      <c r="O313" s="2"/>
      <c r="P313" s="2"/>
      <c r="Q313" s="2"/>
      <c r="R313" s="2"/>
    </row>
    <row r="314" spans="1:18" ht="12.75">
      <c r="A314" s="2"/>
      <c r="B314" s="2"/>
      <c r="C314" s="2"/>
      <c r="D314" s="28" t="s">
        <v>38</v>
      </c>
      <c r="E314" s="6">
        <v>1</v>
      </c>
      <c r="F314" s="7">
        <f t="shared" si="26"/>
        <v>0</v>
      </c>
      <c r="G314" s="7">
        <f t="shared" si="27"/>
        <v>0</v>
      </c>
      <c r="H314" s="8">
        <f t="shared" si="28"/>
        <v>0</v>
      </c>
      <c r="I314" s="15">
        <f t="shared" si="29"/>
        <v>0</v>
      </c>
      <c r="J314" s="2"/>
      <c r="K314" s="8">
        <f t="shared" si="30"/>
        <v>1282.051282051282</v>
      </c>
      <c r="L314" s="8">
        <f>SUM($K$14:K314)</f>
        <v>379487.17948718194</v>
      </c>
      <c r="M314" s="2"/>
      <c r="N314" s="2"/>
      <c r="O314" s="2"/>
      <c r="P314" s="2"/>
      <c r="Q314" s="2"/>
      <c r="R314" s="2"/>
    </row>
    <row r="315" spans="1:18" ht="12.75">
      <c r="A315" s="2"/>
      <c r="B315" s="2"/>
      <c r="C315" s="2"/>
      <c r="D315" s="29"/>
      <c r="E315" s="11">
        <v>2</v>
      </c>
      <c r="F315" s="8">
        <f t="shared" si="26"/>
        <v>0</v>
      </c>
      <c r="G315" s="8">
        <f t="shared" si="27"/>
        <v>0</v>
      </c>
      <c r="H315" s="8">
        <f t="shared" si="28"/>
        <v>0</v>
      </c>
      <c r="I315" s="9">
        <f t="shared" si="29"/>
        <v>0</v>
      </c>
      <c r="J315" s="2"/>
      <c r="K315" s="8">
        <f t="shared" si="30"/>
        <v>1282.051282051282</v>
      </c>
      <c r="L315" s="8">
        <f>SUM($K$14:K315)</f>
        <v>380769.23076923325</v>
      </c>
      <c r="M315" s="2"/>
      <c r="N315" s="2"/>
      <c r="O315" s="2"/>
      <c r="P315" s="2"/>
      <c r="Q315" s="2"/>
      <c r="R315" s="2"/>
    </row>
    <row r="316" spans="1:18" ht="12.75">
      <c r="A316" s="2"/>
      <c r="B316" s="2"/>
      <c r="C316" s="2"/>
      <c r="D316" s="29"/>
      <c r="E316" s="11">
        <v>3</v>
      </c>
      <c r="F316" s="8">
        <f t="shared" si="26"/>
        <v>0</v>
      </c>
      <c r="G316" s="8">
        <f t="shared" si="27"/>
        <v>0</v>
      </c>
      <c r="H316" s="8">
        <f t="shared" si="28"/>
        <v>0</v>
      </c>
      <c r="I316" s="9">
        <f t="shared" si="29"/>
        <v>0</v>
      </c>
      <c r="J316" s="2"/>
      <c r="K316" s="8">
        <f t="shared" si="30"/>
        <v>1282.051282051282</v>
      </c>
      <c r="L316" s="8">
        <f>SUM($K$14:K316)</f>
        <v>382051.28205128456</v>
      </c>
      <c r="M316" s="2"/>
      <c r="N316" s="2"/>
      <c r="O316" s="2"/>
      <c r="P316" s="2"/>
      <c r="Q316" s="2"/>
      <c r="R316" s="2"/>
    </row>
    <row r="317" spans="1:18" ht="12.75">
      <c r="A317" s="2"/>
      <c r="B317" s="2"/>
      <c r="C317" s="2"/>
      <c r="D317" s="29"/>
      <c r="E317" s="11">
        <v>4</v>
      </c>
      <c r="F317" s="8">
        <f t="shared" si="26"/>
        <v>0</v>
      </c>
      <c r="G317" s="8">
        <f t="shared" si="27"/>
        <v>0</v>
      </c>
      <c r="H317" s="8">
        <f t="shared" si="28"/>
        <v>0</v>
      </c>
      <c r="I317" s="9">
        <f t="shared" si="29"/>
        <v>0</v>
      </c>
      <c r="J317" s="2"/>
      <c r="K317" s="8">
        <f t="shared" si="30"/>
        <v>1282.051282051282</v>
      </c>
      <c r="L317" s="8">
        <f>SUM($K$14:K317)</f>
        <v>383333.33333333588</v>
      </c>
      <c r="M317" s="2"/>
      <c r="N317" s="2"/>
      <c r="O317" s="2"/>
      <c r="P317" s="2"/>
      <c r="Q317" s="2"/>
      <c r="R317" s="2"/>
    </row>
    <row r="318" spans="1:18" ht="12.75">
      <c r="A318" s="2"/>
      <c r="B318" s="2"/>
      <c r="C318" s="2"/>
      <c r="D318" s="29"/>
      <c r="E318" s="11">
        <v>5</v>
      </c>
      <c r="F318" s="8">
        <f t="shared" si="26"/>
        <v>0</v>
      </c>
      <c r="G318" s="8">
        <f t="shared" si="27"/>
        <v>0</v>
      </c>
      <c r="H318" s="8">
        <f t="shared" si="28"/>
        <v>0</v>
      </c>
      <c r="I318" s="9">
        <f t="shared" si="29"/>
        <v>0</v>
      </c>
      <c r="J318" s="2"/>
      <c r="K318" s="8">
        <f t="shared" si="30"/>
        <v>1282.051282051282</v>
      </c>
      <c r="L318" s="8">
        <f>SUM($K$14:K318)</f>
        <v>384615.38461538719</v>
      </c>
      <c r="M318" s="2"/>
      <c r="N318" s="2"/>
      <c r="O318" s="2"/>
      <c r="P318" s="2"/>
      <c r="Q318" s="2"/>
      <c r="R318" s="2"/>
    </row>
    <row r="319" spans="1:18" ht="12.75">
      <c r="A319" s="2"/>
      <c r="B319" s="2"/>
      <c r="C319" s="2"/>
      <c r="D319" s="29"/>
      <c r="E319" s="11">
        <v>6</v>
      </c>
      <c r="F319" s="8">
        <f t="shared" si="26"/>
        <v>0</v>
      </c>
      <c r="G319" s="8">
        <f t="shared" si="27"/>
        <v>0</v>
      </c>
      <c r="H319" s="8">
        <f t="shared" si="28"/>
        <v>0</v>
      </c>
      <c r="I319" s="9">
        <f t="shared" si="29"/>
        <v>0</v>
      </c>
      <c r="J319" s="2"/>
      <c r="K319" s="8">
        <f t="shared" si="30"/>
        <v>1282.051282051282</v>
      </c>
      <c r="L319" s="8">
        <f>SUM($K$14:K319)</f>
        <v>385897.4358974385</v>
      </c>
      <c r="M319" s="2"/>
      <c r="N319" s="2"/>
      <c r="O319" s="2"/>
      <c r="P319" s="2"/>
      <c r="Q319" s="2"/>
      <c r="R319" s="2"/>
    </row>
    <row r="320" spans="1:18" ht="12.75">
      <c r="A320" s="2"/>
      <c r="B320" s="2"/>
      <c r="C320" s="2"/>
      <c r="D320" s="29"/>
      <c r="E320" s="11">
        <v>7</v>
      </c>
      <c r="F320" s="8">
        <f t="shared" si="26"/>
        <v>0</v>
      </c>
      <c r="G320" s="8">
        <f t="shared" si="27"/>
        <v>0</v>
      </c>
      <c r="H320" s="8">
        <f t="shared" si="28"/>
        <v>0</v>
      </c>
      <c r="I320" s="9">
        <f t="shared" si="29"/>
        <v>0</v>
      </c>
      <c r="J320" s="2"/>
      <c r="K320" s="8">
        <f t="shared" si="30"/>
        <v>1282.051282051282</v>
      </c>
      <c r="L320" s="8">
        <f>SUM($K$14:K320)</f>
        <v>387179.48717948981</v>
      </c>
      <c r="M320" s="2"/>
      <c r="N320" s="2"/>
      <c r="O320" s="2"/>
      <c r="P320" s="2"/>
      <c r="Q320" s="2"/>
      <c r="R320" s="2"/>
    </row>
    <row r="321" spans="1:18" ht="12.75">
      <c r="A321" s="2"/>
      <c r="B321" s="2"/>
      <c r="C321" s="2"/>
      <c r="D321" s="29"/>
      <c r="E321" s="11">
        <v>8</v>
      </c>
      <c r="F321" s="8">
        <f t="shared" si="26"/>
        <v>0</v>
      </c>
      <c r="G321" s="8">
        <f t="shared" si="27"/>
        <v>0</v>
      </c>
      <c r="H321" s="8">
        <f t="shared" si="28"/>
        <v>0</v>
      </c>
      <c r="I321" s="9">
        <f t="shared" si="29"/>
        <v>0</v>
      </c>
      <c r="J321" s="2"/>
      <c r="K321" s="8">
        <f t="shared" si="30"/>
        <v>1282.051282051282</v>
      </c>
      <c r="L321" s="8">
        <f>SUM($K$14:K321)</f>
        <v>388461.53846154112</v>
      </c>
      <c r="M321" s="2"/>
      <c r="N321" s="2"/>
      <c r="O321" s="2"/>
      <c r="P321" s="2"/>
      <c r="Q321" s="2"/>
      <c r="R321" s="2"/>
    </row>
    <row r="322" spans="1:18" ht="12.75">
      <c r="A322" s="2"/>
      <c r="B322" s="2"/>
      <c r="C322" s="2"/>
      <c r="D322" s="29"/>
      <c r="E322" s="11">
        <v>9</v>
      </c>
      <c r="F322" s="8">
        <f t="shared" si="26"/>
        <v>0</v>
      </c>
      <c r="G322" s="8">
        <f t="shared" si="27"/>
        <v>0</v>
      </c>
      <c r="H322" s="8">
        <f t="shared" si="28"/>
        <v>0</v>
      </c>
      <c r="I322" s="9">
        <f t="shared" si="29"/>
        <v>0</v>
      </c>
      <c r="J322" s="2"/>
      <c r="K322" s="8">
        <f t="shared" si="30"/>
        <v>1282.051282051282</v>
      </c>
      <c r="L322" s="8">
        <f>SUM($K$14:K322)</f>
        <v>389743.58974359243</v>
      </c>
      <c r="M322" s="2"/>
      <c r="N322" s="2"/>
      <c r="O322" s="2"/>
      <c r="P322" s="2"/>
      <c r="Q322" s="2"/>
      <c r="R322" s="2"/>
    </row>
    <row r="323" spans="1:18" ht="12.75">
      <c r="A323" s="2"/>
      <c r="B323" s="2"/>
      <c r="C323" s="2"/>
      <c r="D323" s="29"/>
      <c r="E323" s="11">
        <v>10</v>
      </c>
      <c r="F323" s="8">
        <f t="shared" si="26"/>
        <v>0</v>
      </c>
      <c r="G323" s="8">
        <f t="shared" si="27"/>
        <v>0</v>
      </c>
      <c r="H323" s="8">
        <f t="shared" si="28"/>
        <v>0</v>
      </c>
      <c r="I323" s="9">
        <f t="shared" si="29"/>
        <v>0</v>
      </c>
      <c r="J323" s="2"/>
      <c r="K323" s="8">
        <f t="shared" si="30"/>
        <v>1282.051282051282</v>
      </c>
      <c r="L323" s="8">
        <f>SUM($K$14:K323)</f>
        <v>391025.64102564374</v>
      </c>
      <c r="M323" s="2"/>
      <c r="N323" s="2"/>
      <c r="O323" s="2"/>
      <c r="P323" s="2"/>
      <c r="Q323" s="2"/>
      <c r="R323" s="2"/>
    </row>
    <row r="324" spans="1:18" ht="12.75">
      <c r="A324" s="2"/>
      <c r="B324" s="2"/>
      <c r="C324" s="2"/>
      <c r="D324" s="29"/>
      <c r="E324" s="11">
        <v>11</v>
      </c>
      <c r="F324" s="8">
        <f t="shared" si="26"/>
        <v>0</v>
      </c>
      <c r="G324" s="8">
        <f t="shared" si="27"/>
        <v>0</v>
      </c>
      <c r="H324" s="8">
        <f t="shared" si="28"/>
        <v>0</v>
      </c>
      <c r="I324" s="9">
        <f t="shared" si="29"/>
        <v>0</v>
      </c>
      <c r="J324" s="2"/>
      <c r="K324" s="8">
        <f t="shared" si="30"/>
        <v>1282.051282051282</v>
      </c>
      <c r="L324" s="8">
        <f>SUM($K$14:K324)</f>
        <v>392307.69230769505</v>
      </c>
      <c r="M324" s="2"/>
      <c r="N324" s="2"/>
      <c r="O324" s="2"/>
      <c r="P324" s="2"/>
      <c r="Q324" s="2"/>
      <c r="R324" s="2"/>
    </row>
    <row r="325" spans="1:18" ht="13.5" thickBot="1">
      <c r="A325" s="2"/>
      <c r="B325" s="2"/>
      <c r="C325" s="2"/>
      <c r="D325" s="30"/>
      <c r="E325" s="12">
        <v>12</v>
      </c>
      <c r="F325" s="13">
        <f t="shared" si="26"/>
        <v>0</v>
      </c>
      <c r="G325" s="13">
        <f t="shared" si="27"/>
        <v>0</v>
      </c>
      <c r="H325" s="13">
        <f t="shared" si="28"/>
        <v>0</v>
      </c>
      <c r="I325" s="14">
        <f t="shared" si="29"/>
        <v>0</v>
      </c>
      <c r="J325" s="2"/>
      <c r="K325" s="8">
        <f t="shared" si="30"/>
        <v>1282.051282051282</v>
      </c>
      <c r="L325" s="8">
        <f>SUM($K$14:K325)</f>
        <v>393589.74358974636</v>
      </c>
      <c r="M325" s="2"/>
      <c r="N325" s="2"/>
      <c r="O325" s="2"/>
      <c r="P325" s="2"/>
      <c r="Q325" s="2"/>
      <c r="R325" s="2"/>
    </row>
    <row r="326" spans="1:18" ht="12.75">
      <c r="A326" s="2"/>
      <c r="B326" s="2"/>
      <c r="C326" s="2"/>
      <c r="D326" s="28" t="s">
        <v>39</v>
      </c>
      <c r="E326" s="6">
        <v>1</v>
      </c>
      <c r="F326" s="7">
        <f t="shared" si="26"/>
        <v>0</v>
      </c>
      <c r="G326" s="7">
        <f t="shared" si="27"/>
        <v>0</v>
      </c>
      <c r="H326" s="8">
        <f t="shared" si="28"/>
        <v>0</v>
      </c>
      <c r="I326" s="15">
        <f t="shared" si="29"/>
        <v>0</v>
      </c>
      <c r="J326" s="2"/>
      <c r="K326" s="8">
        <f t="shared" si="30"/>
        <v>1282.051282051282</v>
      </c>
      <c r="L326" s="8">
        <f>SUM($K$14:K326)</f>
        <v>394871.79487179767</v>
      </c>
      <c r="M326" s="2"/>
      <c r="N326" s="2"/>
      <c r="O326" s="2"/>
      <c r="P326" s="2"/>
      <c r="Q326" s="2"/>
      <c r="R326" s="2"/>
    </row>
    <row r="327" spans="1:18" ht="12.75">
      <c r="A327" s="2"/>
      <c r="B327" s="2"/>
      <c r="C327" s="2"/>
      <c r="D327" s="29"/>
      <c r="E327" s="11">
        <v>2</v>
      </c>
      <c r="F327" s="8">
        <f t="shared" si="26"/>
        <v>0</v>
      </c>
      <c r="G327" s="8">
        <f t="shared" si="27"/>
        <v>0</v>
      </c>
      <c r="H327" s="8">
        <f t="shared" si="28"/>
        <v>0</v>
      </c>
      <c r="I327" s="9">
        <f t="shared" si="29"/>
        <v>0</v>
      </c>
      <c r="J327" s="2"/>
      <c r="K327" s="8">
        <f t="shared" si="30"/>
        <v>1282.051282051282</v>
      </c>
      <c r="L327" s="8">
        <f>SUM($K$14:K327)</f>
        <v>396153.84615384898</v>
      </c>
      <c r="M327" s="2"/>
      <c r="N327" s="2"/>
      <c r="O327" s="2"/>
      <c r="P327" s="2"/>
      <c r="Q327" s="2"/>
      <c r="R327" s="2"/>
    </row>
    <row r="328" spans="1:18" ht="12.75">
      <c r="A328" s="2"/>
      <c r="B328" s="2"/>
      <c r="C328" s="2"/>
      <c r="D328" s="29"/>
      <c r="E328" s="11">
        <v>3</v>
      </c>
      <c r="F328" s="8">
        <f t="shared" si="26"/>
        <v>0</v>
      </c>
      <c r="G328" s="8">
        <f t="shared" si="27"/>
        <v>0</v>
      </c>
      <c r="H328" s="8">
        <f t="shared" si="28"/>
        <v>0</v>
      </c>
      <c r="I328" s="9">
        <f t="shared" si="29"/>
        <v>0</v>
      </c>
      <c r="J328" s="2"/>
      <c r="K328" s="8">
        <f t="shared" si="30"/>
        <v>1282.051282051282</v>
      </c>
      <c r="L328" s="8">
        <f>SUM($K$14:K328)</f>
        <v>397435.89743590029</v>
      </c>
      <c r="M328" s="2"/>
      <c r="N328" s="2"/>
      <c r="O328" s="2"/>
      <c r="P328" s="2"/>
      <c r="Q328" s="2"/>
      <c r="R328" s="2"/>
    </row>
    <row r="329" spans="1:18" ht="12.75">
      <c r="A329" s="2"/>
      <c r="B329" s="2"/>
      <c r="C329" s="2"/>
      <c r="D329" s="29"/>
      <c r="E329" s="11">
        <v>4</v>
      </c>
      <c r="F329" s="8">
        <f t="shared" si="26"/>
        <v>0</v>
      </c>
      <c r="G329" s="8">
        <f t="shared" si="27"/>
        <v>0</v>
      </c>
      <c r="H329" s="8">
        <f t="shared" si="28"/>
        <v>0</v>
      </c>
      <c r="I329" s="9">
        <f t="shared" si="29"/>
        <v>0</v>
      </c>
      <c r="J329" s="2"/>
      <c r="K329" s="8">
        <f t="shared" si="30"/>
        <v>1282.051282051282</v>
      </c>
      <c r="L329" s="8">
        <f>SUM($K$14:K329)</f>
        <v>398717.9487179516</v>
      </c>
      <c r="M329" s="2"/>
      <c r="N329" s="2"/>
      <c r="O329" s="2"/>
      <c r="P329" s="2"/>
      <c r="Q329" s="2"/>
      <c r="R329" s="2"/>
    </row>
    <row r="330" spans="1:18" ht="12.75">
      <c r="A330" s="2"/>
      <c r="B330" s="2"/>
      <c r="C330" s="2"/>
      <c r="D330" s="29"/>
      <c r="E330" s="11">
        <v>5</v>
      </c>
      <c r="F330" s="8">
        <f t="shared" si="26"/>
        <v>0</v>
      </c>
      <c r="G330" s="8">
        <f t="shared" si="27"/>
        <v>0</v>
      </c>
      <c r="H330" s="8">
        <f t="shared" si="28"/>
        <v>0</v>
      </c>
      <c r="I330" s="9">
        <f t="shared" si="29"/>
        <v>0</v>
      </c>
      <c r="J330" s="2"/>
      <c r="K330" s="8">
        <f t="shared" si="30"/>
        <v>1282.051282051282</v>
      </c>
      <c r="L330" s="8">
        <f>SUM($K$14:K330)</f>
        <v>400000.00000000291</v>
      </c>
      <c r="M330" s="2"/>
      <c r="N330" s="2"/>
      <c r="O330" s="2"/>
      <c r="P330" s="2"/>
      <c r="Q330" s="2"/>
      <c r="R330" s="2"/>
    </row>
    <row r="331" spans="1:18" ht="12.75">
      <c r="A331" s="2"/>
      <c r="B331" s="2"/>
      <c r="C331" s="2"/>
      <c r="D331" s="29"/>
      <c r="E331" s="11">
        <v>6</v>
      </c>
      <c r="F331" s="8">
        <f t="shared" si="26"/>
        <v>0</v>
      </c>
      <c r="G331" s="8">
        <f t="shared" si="27"/>
        <v>0</v>
      </c>
      <c r="H331" s="8">
        <f t="shared" si="28"/>
        <v>0</v>
      </c>
      <c r="I331" s="9">
        <f t="shared" si="29"/>
        <v>0</v>
      </c>
      <c r="J331" s="2"/>
      <c r="K331" s="8">
        <f t="shared" si="30"/>
        <v>1282.051282051282</v>
      </c>
      <c r="L331" s="8">
        <f>SUM($K$14:K331)</f>
        <v>401282.05128205422</v>
      </c>
      <c r="M331" s="2"/>
      <c r="N331" s="2"/>
      <c r="O331" s="2"/>
      <c r="P331" s="2"/>
      <c r="Q331" s="2"/>
      <c r="R331" s="2"/>
    </row>
    <row r="332" spans="1:18" ht="12.75">
      <c r="A332" s="2"/>
      <c r="B332" s="2"/>
      <c r="C332" s="2"/>
      <c r="D332" s="29"/>
      <c r="E332" s="11">
        <v>7</v>
      </c>
      <c r="F332" s="8">
        <f t="shared" si="26"/>
        <v>0</v>
      </c>
      <c r="G332" s="8">
        <f t="shared" si="27"/>
        <v>0</v>
      </c>
      <c r="H332" s="8">
        <f t="shared" si="28"/>
        <v>0</v>
      </c>
      <c r="I332" s="9">
        <f t="shared" si="29"/>
        <v>0</v>
      </c>
      <c r="J332" s="2"/>
      <c r="K332" s="8">
        <f t="shared" si="30"/>
        <v>1282.051282051282</v>
      </c>
      <c r="L332" s="8">
        <f>SUM($K$14:K332)</f>
        <v>402564.10256410553</v>
      </c>
      <c r="M332" s="2"/>
      <c r="N332" s="2"/>
      <c r="O332" s="2"/>
      <c r="P332" s="2"/>
      <c r="Q332" s="2"/>
      <c r="R332" s="2"/>
    </row>
    <row r="333" spans="1:18" ht="12.75">
      <c r="A333" s="2"/>
      <c r="B333" s="2"/>
      <c r="C333" s="2"/>
      <c r="D333" s="29"/>
      <c r="E333" s="11">
        <v>8</v>
      </c>
      <c r="F333" s="8">
        <f t="shared" si="26"/>
        <v>0</v>
      </c>
      <c r="G333" s="8">
        <f t="shared" si="27"/>
        <v>0</v>
      </c>
      <c r="H333" s="8">
        <f t="shared" si="28"/>
        <v>0</v>
      </c>
      <c r="I333" s="9">
        <f t="shared" si="29"/>
        <v>0</v>
      </c>
      <c r="J333" s="2"/>
      <c r="K333" s="8">
        <f t="shared" si="30"/>
        <v>1282.051282051282</v>
      </c>
      <c r="L333" s="8">
        <f>SUM($K$14:K333)</f>
        <v>403846.15384615684</v>
      </c>
      <c r="M333" s="2"/>
      <c r="N333" s="2"/>
      <c r="O333" s="2"/>
      <c r="P333" s="2"/>
      <c r="Q333" s="2"/>
      <c r="R333" s="2"/>
    </row>
    <row r="334" spans="1:18" ht="12.75">
      <c r="A334" s="2"/>
      <c r="B334" s="2"/>
      <c r="C334" s="2"/>
      <c r="D334" s="29"/>
      <c r="E334" s="11">
        <v>9</v>
      </c>
      <c r="F334" s="8">
        <f t="shared" si="26"/>
        <v>0</v>
      </c>
      <c r="G334" s="8">
        <f t="shared" si="27"/>
        <v>0</v>
      </c>
      <c r="H334" s="8">
        <f t="shared" si="28"/>
        <v>0</v>
      </c>
      <c r="I334" s="9">
        <f t="shared" si="29"/>
        <v>0</v>
      </c>
      <c r="J334" s="2"/>
      <c r="K334" s="8">
        <f t="shared" si="30"/>
        <v>1282.051282051282</v>
      </c>
      <c r="L334" s="8">
        <f>SUM($K$14:K334)</f>
        <v>405128.20512820815</v>
      </c>
      <c r="M334" s="2"/>
      <c r="N334" s="2"/>
      <c r="O334" s="2"/>
      <c r="P334" s="2"/>
      <c r="Q334" s="2"/>
      <c r="R334" s="2"/>
    </row>
    <row r="335" spans="1:18" ht="12.75">
      <c r="A335" s="2"/>
      <c r="B335" s="2"/>
      <c r="C335" s="2"/>
      <c r="D335" s="29"/>
      <c r="E335" s="11">
        <v>10</v>
      </c>
      <c r="F335" s="8">
        <f t="shared" si="26"/>
        <v>0</v>
      </c>
      <c r="G335" s="8">
        <f t="shared" si="27"/>
        <v>0</v>
      </c>
      <c r="H335" s="8">
        <f t="shared" si="28"/>
        <v>0</v>
      </c>
      <c r="I335" s="9">
        <f t="shared" si="29"/>
        <v>0</v>
      </c>
      <c r="J335" s="2"/>
      <c r="K335" s="8">
        <f t="shared" si="30"/>
        <v>1282.051282051282</v>
      </c>
      <c r="L335" s="8">
        <f>SUM($K$14:K335)</f>
        <v>406410.25641025946</v>
      </c>
      <c r="M335" s="2"/>
      <c r="N335" s="2"/>
      <c r="O335" s="2"/>
      <c r="P335" s="2"/>
      <c r="Q335" s="2"/>
      <c r="R335" s="2"/>
    </row>
    <row r="336" spans="1:18" ht="12.75">
      <c r="A336" s="2"/>
      <c r="B336" s="2"/>
      <c r="C336" s="2"/>
      <c r="D336" s="29"/>
      <c r="E336" s="11">
        <v>11</v>
      </c>
      <c r="F336" s="8">
        <f t="shared" si="26"/>
        <v>0</v>
      </c>
      <c r="G336" s="8">
        <f t="shared" si="27"/>
        <v>0</v>
      </c>
      <c r="H336" s="8">
        <f t="shared" si="28"/>
        <v>0</v>
      </c>
      <c r="I336" s="9">
        <f t="shared" si="29"/>
        <v>0</v>
      </c>
      <c r="J336" s="2"/>
      <c r="K336" s="8">
        <f t="shared" si="30"/>
        <v>1282.051282051282</v>
      </c>
      <c r="L336" s="8">
        <f>SUM($K$14:K336)</f>
        <v>407692.30769231077</v>
      </c>
      <c r="M336" s="2"/>
      <c r="N336" s="2"/>
      <c r="O336" s="2"/>
      <c r="P336" s="2"/>
      <c r="Q336" s="2"/>
      <c r="R336" s="2"/>
    </row>
    <row r="337" spans="1:18" ht="13.5" thickBot="1">
      <c r="A337" s="2"/>
      <c r="B337" s="2"/>
      <c r="C337" s="2"/>
      <c r="D337" s="30"/>
      <c r="E337" s="12">
        <v>12</v>
      </c>
      <c r="F337" s="13">
        <f t="shared" si="26"/>
        <v>0</v>
      </c>
      <c r="G337" s="13">
        <f t="shared" si="27"/>
        <v>0</v>
      </c>
      <c r="H337" s="13">
        <f t="shared" si="28"/>
        <v>0</v>
      </c>
      <c r="I337" s="14">
        <f t="shared" si="29"/>
        <v>0</v>
      </c>
      <c r="J337" s="2"/>
      <c r="K337" s="8">
        <f t="shared" si="30"/>
        <v>1282.051282051282</v>
      </c>
      <c r="L337" s="8">
        <f>SUM($K$14:K337)</f>
        <v>408974.35897436208</v>
      </c>
      <c r="M337" s="2"/>
      <c r="N337" s="2"/>
      <c r="O337" s="2"/>
      <c r="P337" s="2"/>
      <c r="Q337" s="2"/>
      <c r="R337" s="2"/>
    </row>
    <row r="338" spans="1:18" ht="12.75">
      <c r="A338" s="2"/>
      <c r="B338" s="2"/>
      <c r="C338" s="2"/>
      <c r="D338" s="28" t="s">
        <v>40</v>
      </c>
      <c r="E338" s="6">
        <v>1</v>
      </c>
      <c r="F338" s="7">
        <f t="shared" si="26"/>
        <v>0</v>
      </c>
      <c r="G338" s="7">
        <f t="shared" si="27"/>
        <v>0</v>
      </c>
      <c r="H338" s="8">
        <f t="shared" si="28"/>
        <v>0</v>
      </c>
      <c r="I338" s="15">
        <f t="shared" si="29"/>
        <v>0</v>
      </c>
      <c r="J338" s="2"/>
      <c r="K338" s="8">
        <f t="shared" si="30"/>
        <v>1282.051282051282</v>
      </c>
      <c r="L338" s="8">
        <f>SUM($K$14:K338)</f>
        <v>410256.41025641339</v>
      </c>
      <c r="M338" s="2"/>
      <c r="N338" s="2"/>
      <c r="O338" s="2"/>
      <c r="P338" s="2"/>
      <c r="Q338" s="2"/>
      <c r="R338" s="2"/>
    </row>
    <row r="339" spans="1:18" ht="12.75">
      <c r="A339" s="2"/>
      <c r="B339" s="2"/>
      <c r="C339" s="2"/>
      <c r="D339" s="29"/>
      <c r="E339" s="11">
        <v>2</v>
      </c>
      <c r="F339" s="8">
        <f t="shared" si="26"/>
        <v>0</v>
      </c>
      <c r="G339" s="8">
        <f t="shared" si="27"/>
        <v>0</v>
      </c>
      <c r="H339" s="8">
        <f t="shared" si="28"/>
        <v>0</v>
      </c>
      <c r="I339" s="9">
        <f t="shared" si="29"/>
        <v>0</v>
      </c>
      <c r="J339" s="2"/>
      <c r="K339" s="8">
        <f t="shared" si="30"/>
        <v>1282.051282051282</v>
      </c>
      <c r="L339" s="8">
        <f>SUM($K$14:K339)</f>
        <v>411538.4615384647</v>
      </c>
      <c r="M339" s="2"/>
      <c r="N339" s="2"/>
      <c r="O339" s="2"/>
      <c r="P339" s="2"/>
      <c r="Q339" s="2"/>
      <c r="R339" s="2"/>
    </row>
    <row r="340" spans="1:18" ht="12.75">
      <c r="A340" s="2"/>
      <c r="B340" s="2"/>
      <c r="C340" s="2"/>
      <c r="D340" s="29"/>
      <c r="E340" s="11">
        <v>3</v>
      </c>
      <c r="F340" s="8">
        <f t="shared" si="26"/>
        <v>0</v>
      </c>
      <c r="G340" s="8">
        <f t="shared" si="27"/>
        <v>0</v>
      </c>
      <c r="H340" s="8">
        <f t="shared" si="28"/>
        <v>0</v>
      </c>
      <c r="I340" s="9">
        <f t="shared" si="29"/>
        <v>0</v>
      </c>
      <c r="J340" s="2"/>
      <c r="K340" s="8">
        <f t="shared" si="30"/>
        <v>1282.051282051282</v>
      </c>
      <c r="L340" s="8">
        <f>SUM($K$14:K340)</f>
        <v>412820.51282051601</v>
      </c>
      <c r="M340" s="2"/>
      <c r="N340" s="2"/>
      <c r="O340" s="2"/>
      <c r="P340" s="2"/>
      <c r="Q340" s="2"/>
      <c r="R340" s="2"/>
    </row>
    <row r="341" spans="1:18" ht="12.75">
      <c r="A341" s="2"/>
      <c r="B341" s="2"/>
      <c r="C341" s="2"/>
      <c r="D341" s="29"/>
      <c r="E341" s="11">
        <v>4</v>
      </c>
      <c r="F341" s="8">
        <f t="shared" si="26"/>
        <v>0</v>
      </c>
      <c r="G341" s="8">
        <f t="shared" si="27"/>
        <v>0</v>
      </c>
      <c r="H341" s="8">
        <f t="shared" si="28"/>
        <v>0</v>
      </c>
      <c r="I341" s="9">
        <f t="shared" si="29"/>
        <v>0</v>
      </c>
      <c r="J341" s="2"/>
      <c r="K341" s="8">
        <f t="shared" si="30"/>
        <v>1282.051282051282</v>
      </c>
      <c r="L341" s="8">
        <f>SUM($K$14:K341)</f>
        <v>414102.56410256732</v>
      </c>
      <c r="M341" s="2"/>
      <c r="N341" s="2"/>
      <c r="O341" s="2"/>
      <c r="P341" s="2"/>
      <c r="Q341" s="2"/>
      <c r="R341" s="2"/>
    </row>
    <row r="342" spans="1:18" ht="12.75">
      <c r="A342" s="2"/>
      <c r="B342" s="2"/>
      <c r="C342" s="2"/>
      <c r="D342" s="29"/>
      <c r="E342" s="11">
        <v>5</v>
      </c>
      <c r="F342" s="8">
        <f t="shared" si="26"/>
        <v>0</v>
      </c>
      <c r="G342" s="8">
        <f t="shared" si="27"/>
        <v>0</v>
      </c>
      <c r="H342" s="8">
        <f t="shared" si="28"/>
        <v>0</v>
      </c>
      <c r="I342" s="9">
        <f t="shared" si="29"/>
        <v>0</v>
      </c>
      <c r="J342" s="2"/>
      <c r="K342" s="8">
        <f t="shared" si="30"/>
        <v>1282.051282051282</v>
      </c>
      <c r="L342" s="8">
        <f>SUM($K$14:K342)</f>
        <v>415384.61538461864</v>
      </c>
      <c r="M342" s="2"/>
      <c r="N342" s="2"/>
      <c r="O342" s="2"/>
      <c r="P342" s="2"/>
      <c r="Q342" s="2"/>
      <c r="R342" s="2"/>
    </row>
    <row r="343" spans="1:18" ht="12.75">
      <c r="A343" s="2"/>
      <c r="B343" s="2"/>
      <c r="C343" s="2"/>
      <c r="D343" s="29"/>
      <c r="E343" s="11">
        <v>6</v>
      </c>
      <c r="F343" s="8">
        <f t="shared" si="26"/>
        <v>0</v>
      </c>
      <c r="G343" s="8">
        <f t="shared" si="27"/>
        <v>0</v>
      </c>
      <c r="H343" s="8">
        <f t="shared" si="28"/>
        <v>0</v>
      </c>
      <c r="I343" s="9">
        <f t="shared" si="29"/>
        <v>0</v>
      </c>
      <c r="J343" s="2"/>
      <c r="K343" s="8">
        <f t="shared" si="30"/>
        <v>1282.051282051282</v>
      </c>
      <c r="L343" s="8">
        <f>SUM($K$14:K343)</f>
        <v>416666.66666666995</v>
      </c>
      <c r="M343" s="2"/>
      <c r="N343" s="2"/>
      <c r="O343" s="2"/>
      <c r="P343" s="2"/>
      <c r="Q343" s="2"/>
      <c r="R343" s="2"/>
    </row>
    <row r="344" spans="1:18" ht="12.75">
      <c r="A344" s="2"/>
      <c r="B344" s="2"/>
      <c r="C344" s="2"/>
      <c r="D344" s="29"/>
      <c r="E344" s="11">
        <v>7</v>
      </c>
      <c r="F344" s="8">
        <f t="shared" si="26"/>
        <v>0</v>
      </c>
      <c r="G344" s="8">
        <f t="shared" si="27"/>
        <v>0</v>
      </c>
      <c r="H344" s="8">
        <f t="shared" si="28"/>
        <v>0</v>
      </c>
      <c r="I344" s="9">
        <f t="shared" si="29"/>
        <v>0</v>
      </c>
      <c r="J344" s="2"/>
      <c r="K344" s="8">
        <f t="shared" si="30"/>
        <v>1282.051282051282</v>
      </c>
      <c r="L344" s="8">
        <f>SUM($K$14:K344)</f>
        <v>417948.71794872126</v>
      </c>
      <c r="M344" s="2"/>
      <c r="N344" s="2"/>
      <c r="O344" s="2"/>
      <c r="P344" s="2"/>
      <c r="Q344" s="2"/>
      <c r="R344" s="2"/>
    </row>
    <row r="345" spans="1:18" ht="12.75">
      <c r="A345" s="2"/>
      <c r="B345" s="2"/>
      <c r="C345" s="2"/>
      <c r="D345" s="29"/>
      <c r="E345" s="11">
        <v>8</v>
      </c>
      <c r="F345" s="8">
        <f t="shared" si="26"/>
        <v>0</v>
      </c>
      <c r="G345" s="8">
        <f t="shared" si="27"/>
        <v>0</v>
      </c>
      <c r="H345" s="8">
        <f t="shared" si="28"/>
        <v>0</v>
      </c>
      <c r="I345" s="9">
        <f t="shared" si="29"/>
        <v>0</v>
      </c>
      <c r="J345" s="2"/>
      <c r="K345" s="8">
        <f t="shared" si="30"/>
        <v>1282.051282051282</v>
      </c>
      <c r="L345" s="8">
        <f>SUM($K$14:K345)</f>
        <v>419230.76923077257</v>
      </c>
      <c r="M345" s="2"/>
      <c r="N345" s="2"/>
      <c r="O345" s="2"/>
      <c r="P345" s="2"/>
      <c r="Q345" s="2"/>
      <c r="R345" s="2"/>
    </row>
    <row r="346" spans="1:18" ht="12.75">
      <c r="A346" s="2"/>
      <c r="B346" s="2"/>
      <c r="C346" s="2"/>
      <c r="D346" s="29"/>
      <c r="E346" s="11">
        <v>9</v>
      </c>
      <c r="F346" s="8">
        <f t="shared" si="26"/>
        <v>0</v>
      </c>
      <c r="G346" s="8">
        <f t="shared" si="27"/>
        <v>0</v>
      </c>
      <c r="H346" s="8">
        <f t="shared" si="28"/>
        <v>0</v>
      </c>
      <c r="I346" s="9">
        <f t="shared" si="29"/>
        <v>0</v>
      </c>
      <c r="J346" s="2"/>
      <c r="K346" s="8">
        <f t="shared" si="30"/>
        <v>1282.051282051282</v>
      </c>
      <c r="L346" s="8">
        <f>SUM($K$14:K346)</f>
        <v>420512.82051282388</v>
      </c>
      <c r="M346" s="2"/>
      <c r="N346" s="2"/>
      <c r="O346" s="2"/>
      <c r="P346" s="2"/>
      <c r="Q346" s="2"/>
      <c r="R346" s="2"/>
    </row>
    <row r="347" spans="1:18" ht="12.75">
      <c r="A347" s="2"/>
      <c r="B347" s="2"/>
      <c r="C347" s="2"/>
      <c r="D347" s="29"/>
      <c r="E347" s="11">
        <v>10</v>
      </c>
      <c r="F347" s="8">
        <f t="shared" si="26"/>
        <v>0</v>
      </c>
      <c r="G347" s="8">
        <f t="shared" si="27"/>
        <v>0</v>
      </c>
      <c r="H347" s="8">
        <f t="shared" si="28"/>
        <v>0</v>
      </c>
      <c r="I347" s="9">
        <f t="shared" si="29"/>
        <v>0</v>
      </c>
      <c r="J347" s="2"/>
      <c r="K347" s="8">
        <f t="shared" si="30"/>
        <v>1282.051282051282</v>
      </c>
      <c r="L347" s="8">
        <f>SUM($K$14:K347)</f>
        <v>421794.87179487519</v>
      </c>
      <c r="M347" s="2"/>
      <c r="N347" s="2"/>
      <c r="O347" s="2"/>
      <c r="P347" s="2"/>
      <c r="Q347" s="2"/>
      <c r="R347" s="2"/>
    </row>
    <row r="348" spans="1:18" ht="12.75">
      <c r="A348" s="2"/>
      <c r="B348" s="2"/>
      <c r="C348" s="2"/>
      <c r="D348" s="29"/>
      <c r="E348" s="11">
        <v>11</v>
      </c>
      <c r="F348" s="8">
        <f t="shared" si="26"/>
        <v>0</v>
      </c>
      <c r="G348" s="8">
        <f t="shared" si="27"/>
        <v>0</v>
      </c>
      <c r="H348" s="8">
        <f t="shared" si="28"/>
        <v>0</v>
      </c>
      <c r="I348" s="9">
        <f t="shared" si="29"/>
        <v>0</v>
      </c>
      <c r="J348" s="2"/>
      <c r="K348" s="8">
        <f t="shared" si="30"/>
        <v>1282.051282051282</v>
      </c>
      <c r="L348" s="8">
        <f>SUM($K$14:K348)</f>
        <v>423076.9230769265</v>
      </c>
      <c r="M348" s="2"/>
      <c r="N348" s="2"/>
      <c r="O348" s="2"/>
      <c r="P348" s="2"/>
      <c r="Q348" s="2"/>
      <c r="R348" s="2"/>
    </row>
    <row r="349" spans="1:18" ht="13.5" thickBot="1">
      <c r="A349" s="2"/>
      <c r="B349" s="2"/>
      <c r="C349" s="2"/>
      <c r="D349" s="30"/>
      <c r="E349" s="12">
        <v>12</v>
      </c>
      <c r="F349" s="13">
        <f t="shared" si="26"/>
        <v>0</v>
      </c>
      <c r="G349" s="13">
        <f t="shared" si="27"/>
        <v>0</v>
      </c>
      <c r="H349" s="13">
        <f t="shared" si="28"/>
        <v>0</v>
      </c>
      <c r="I349" s="14">
        <f t="shared" si="29"/>
        <v>0</v>
      </c>
      <c r="J349" s="2"/>
      <c r="K349" s="8">
        <f t="shared" si="30"/>
        <v>1282.051282051282</v>
      </c>
      <c r="L349" s="8">
        <f>SUM($K$14:K349)</f>
        <v>424358.97435897781</v>
      </c>
      <c r="M349" s="2"/>
      <c r="N349" s="2"/>
      <c r="O349" s="2"/>
      <c r="P349" s="2"/>
      <c r="Q349" s="2"/>
      <c r="R349" s="2"/>
    </row>
    <row r="350" spans="1:18" ht="12.75">
      <c r="A350" s="2"/>
      <c r="B350" s="2"/>
      <c r="C350" s="2"/>
      <c r="D350" s="28" t="s">
        <v>41</v>
      </c>
      <c r="E350" s="6">
        <v>1</v>
      </c>
      <c r="F350" s="7">
        <f t="shared" si="26"/>
        <v>0</v>
      </c>
      <c r="G350" s="7">
        <f t="shared" si="27"/>
        <v>0</v>
      </c>
      <c r="H350" s="8">
        <f t="shared" si="28"/>
        <v>0</v>
      </c>
      <c r="I350" s="15">
        <f t="shared" si="29"/>
        <v>0</v>
      </c>
      <c r="J350" s="2"/>
      <c r="K350" s="8">
        <f t="shared" si="30"/>
        <v>1282.051282051282</v>
      </c>
      <c r="L350" s="8">
        <f>SUM($K$14:K350)</f>
        <v>425641.02564102912</v>
      </c>
      <c r="M350" s="2"/>
      <c r="N350" s="2"/>
      <c r="O350" s="2"/>
      <c r="P350" s="2"/>
      <c r="Q350" s="2"/>
      <c r="R350" s="2"/>
    </row>
    <row r="351" spans="1:18" ht="12.75">
      <c r="A351" s="2"/>
      <c r="B351" s="2"/>
      <c r="C351" s="2"/>
      <c r="D351" s="29"/>
      <c r="E351" s="11">
        <v>2</v>
      </c>
      <c r="F351" s="8">
        <f t="shared" si="26"/>
        <v>0</v>
      </c>
      <c r="G351" s="8">
        <f t="shared" si="27"/>
        <v>0</v>
      </c>
      <c r="H351" s="8">
        <f t="shared" si="28"/>
        <v>0</v>
      </c>
      <c r="I351" s="9">
        <f t="shared" si="29"/>
        <v>0</v>
      </c>
      <c r="J351" s="2"/>
      <c r="K351" s="8">
        <f t="shared" si="30"/>
        <v>1282.051282051282</v>
      </c>
      <c r="L351" s="8">
        <f>SUM($K$14:K351)</f>
        <v>426923.07692308043</v>
      </c>
      <c r="M351" s="2"/>
      <c r="N351" s="2"/>
      <c r="O351" s="2"/>
      <c r="P351" s="2"/>
      <c r="Q351" s="2"/>
      <c r="R351" s="2"/>
    </row>
    <row r="352" spans="1:18" ht="12.75">
      <c r="A352" s="2"/>
      <c r="B352" s="2"/>
      <c r="C352" s="2"/>
      <c r="D352" s="29"/>
      <c r="E352" s="11">
        <v>3</v>
      </c>
      <c r="F352" s="8">
        <f t="shared" si="26"/>
        <v>0</v>
      </c>
      <c r="G352" s="8">
        <f t="shared" si="27"/>
        <v>0</v>
      </c>
      <c r="H352" s="8">
        <f t="shared" si="28"/>
        <v>0</v>
      </c>
      <c r="I352" s="9">
        <f t="shared" si="29"/>
        <v>0</v>
      </c>
      <c r="J352" s="2"/>
      <c r="K352" s="8">
        <f t="shared" si="30"/>
        <v>1282.051282051282</v>
      </c>
      <c r="L352" s="8">
        <f>SUM($K$14:K352)</f>
        <v>428205.12820513174</v>
      </c>
      <c r="M352" s="2"/>
      <c r="N352" s="2"/>
      <c r="O352" s="2"/>
      <c r="P352" s="2"/>
      <c r="Q352" s="2"/>
      <c r="R352" s="2"/>
    </row>
    <row r="353" spans="1:18" ht="12.75">
      <c r="A353" s="2"/>
      <c r="B353" s="2"/>
      <c r="C353" s="2"/>
      <c r="D353" s="29"/>
      <c r="E353" s="11">
        <v>4</v>
      </c>
      <c r="F353" s="8">
        <f t="shared" si="26"/>
        <v>0</v>
      </c>
      <c r="G353" s="8">
        <f t="shared" si="27"/>
        <v>0</v>
      </c>
      <c r="H353" s="8">
        <f t="shared" si="28"/>
        <v>0</v>
      </c>
      <c r="I353" s="9">
        <f t="shared" si="29"/>
        <v>0</v>
      </c>
      <c r="J353" s="2"/>
      <c r="K353" s="8">
        <f t="shared" si="30"/>
        <v>1282.051282051282</v>
      </c>
      <c r="L353" s="8">
        <f>SUM($K$14:K353)</f>
        <v>429487.17948718305</v>
      </c>
      <c r="M353" s="2"/>
      <c r="N353" s="2"/>
      <c r="O353" s="2"/>
      <c r="P353" s="2"/>
      <c r="Q353" s="2"/>
      <c r="R353" s="2"/>
    </row>
    <row r="354" spans="1:18" ht="12.75">
      <c r="A354" s="2"/>
      <c r="B354" s="2"/>
      <c r="C354" s="2"/>
      <c r="D354" s="29"/>
      <c r="E354" s="11">
        <v>5</v>
      </c>
      <c r="F354" s="8">
        <f t="shared" si="26"/>
        <v>0</v>
      </c>
      <c r="G354" s="8">
        <f t="shared" si="27"/>
        <v>0</v>
      </c>
      <c r="H354" s="8">
        <f t="shared" si="28"/>
        <v>0</v>
      </c>
      <c r="I354" s="9">
        <f t="shared" si="29"/>
        <v>0</v>
      </c>
      <c r="J354" s="2"/>
      <c r="K354" s="8">
        <f t="shared" si="30"/>
        <v>1282.051282051282</v>
      </c>
      <c r="L354" s="8">
        <f>SUM($K$14:K354)</f>
        <v>430769.23076923436</v>
      </c>
      <c r="M354" s="2"/>
      <c r="N354" s="2"/>
      <c r="O354" s="2"/>
      <c r="P354" s="2"/>
      <c r="Q354" s="2"/>
      <c r="R354" s="2"/>
    </row>
    <row r="355" spans="1:18" ht="12.75">
      <c r="A355" s="2"/>
      <c r="B355" s="2"/>
      <c r="C355" s="2"/>
      <c r="D355" s="29"/>
      <c r="E355" s="11">
        <v>6</v>
      </c>
      <c r="F355" s="8">
        <f t="shared" si="26"/>
        <v>0</v>
      </c>
      <c r="G355" s="8">
        <f t="shared" si="27"/>
        <v>0</v>
      </c>
      <c r="H355" s="8">
        <f t="shared" si="28"/>
        <v>0</v>
      </c>
      <c r="I355" s="9">
        <f t="shared" si="29"/>
        <v>0</v>
      </c>
      <c r="J355" s="2"/>
      <c r="K355" s="8">
        <f t="shared" si="30"/>
        <v>1282.051282051282</v>
      </c>
      <c r="L355" s="8">
        <f>SUM($K$14:K355)</f>
        <v>432051.28205128567</v>
      </c>
      <c r="M355" s="2"/>
      <c r="N355" s="2"/>
      <c r="O355" s="2"/>
      <c r="P355" s="2"/>
      <c r="Q355" s="2"/>
      <c r="R355" s="2"/>
    </row>
    <row r="356" spans="1:18" ht="12.75">
      <c r="A356" s="2"/>
      <c r="B356" s="2"/>
      <c r="C356" s="2"/>
      <c r="D356" s="29"/>
      <c r="E356" s="11">
        <v>7</v>
      </c>
      <c r="F356" s="8">
        <f t="shared" si="26"/>
        <v>0</v>
      </c>
      <c r="G356" s="8">
        <f t="shared" si="27"/>
        <v>0</v>
      </c>
      <c r="H356" s="8">
        <f t="shared" si="28"/>
        <v>0</v>
      </c>
      <c r="I356" s="9">
        <f t="shared" si="29"/>
        <v>0</v>
      </c>
      <c r="J356" s="2"/>
      <c r="K356" s="8">
        <f t="shared" si="30"/>
        <v>1282.051282051282</v>
      </c>
      <c r="L356" s="8">
        <f>SUM($K$14:K356)</f>
        <v>433333.33333333698</v>
      </c>
      <c r="M356" s="2"/>
      <c r="N356" s="2"/>
      <c r="O356" s="2"/>
      <c r="P356" s="2"/>
      <c r="Q356" s="2"/>
      <c r="R356" s="2"/>
    </row>
    <row r="357" spans="1:18" ht="12.75">
      <c r="A357" s="2"/>
      <c r="B357" s="2"/>
      <c r="C357" s="2"/>
      <c r="D357" s="29"/>
      <c r="E357" s="11">
        <v>8</v>
      </c>
      <c r="F357" s="8">
        <f t="shared" si="26"/>
        <v>0</v>
      </c>
      <c r="G357" s="8">
        <f t="shared" si="27"/>
        <v>0</v>
      </c>
      <c r="H357" s="8">
        <f t="shared" si="28"/>
        <v>0</v>
      </c>
      <c r="I357" s="9">
        <f t="shared" si="29"/>
        <v>0</v>
      </c>
      <c r="J357" s="2"/>
      <c r="K357" s="8">
        <f t="shared" si="30"/>
        <v>1282.051282051282</v>
      </c>
      <c r="L357" s="8">
        <f>SUM($K$14:K357)</f>
        <v>434615.38461538829</v>
      </c>
      <c r="M357" s="2"/>
      <c r="N357" s="2"/>
      <c r="O357" s="2"/>
      <c r="P357" s="2"/>
      <c r="Q357" s="2"/>
      <c r="R357" s="2"/>
    </row>
    <row r="358" spans="1:18" ht="12.75">
      <c r="A358" s="2"/>
      <c r="B358" s="2"/>
      <c r="C358" s="2"/>
      <c r="D358" s="29"/>
      <c r="E358" s="11">
        <v>9</v>
      </c>
      <c r="F358" s="8">
        <f t="shared" si="26"/>
        <v>0</v>
      </c>
      <c r="G358" s="8">
        <f t="shared" si="27"/>
        <v>0</v>
      </c>
      <c r="H358" s="8">
        <f t="shared" si="28"/>
        <v>0</v>
      </c>
      <c r="I358" s="9">
        <f t="shared" si="29"/>
        <v>0</v>
      </c>
      <c r="J358" s="2"/>
      <c r="K358" s="8">
        <f t="shared" si="30"/>
        <v>1282.051282051282</v>
      </c>
      <c r="L358" s="8">
        <f>SUM($K$14:K358)</f>
        <v>435897.4358974396</v>
      </c>
      <c r="M358" s="2"/>
      <c r="N358" s="2"/>
      <c r="O358" s="2"/>
      <c r="P358" s="2"/>
      <c r="Q358" s="2"/>
      <c r="R358" s="2"/>
    </row>
    <row r="359" spans="1:18" ht="12.75">
      <c r="A359" s="2"/>
      <c r="B359" s="2"/>
      <c r="C359" s="2"/>
      <c r="D359" s="29"/>
      <c r="E359" s="11">
        <v>10</v>
      </c>
      <c r="F359" s="8">
        <f t="shared" si="26"/>
        <v>0</v>
      </c>
      <c r="G359" s="8">
        <f t="shared" si="27"/>
        <v>0</v>
      </c>
      <c r="H359" s="8">
        <f t="shared" si="28"/>
        <v>0</v>
      </c>
      <c r="I359" s="9">
        <f t="shared" si="29"/>
        <v>0</v>
      </c>
      <c r="J359" s="2"/>
      <c r="K359" s="8">
        <f t="shared" si="30"/>
        <v>1282.051282051282</v>
      </c>
      <c r="L359" s="8">
        <f>SUM($K$14:K359)</f>
        <v>437179.48717949091</v>
      </c>
      <c r="M359" s="2"/>
      <c r="N359" s="2"/>
      <c r="O359" s="2"/>
      <c r="P359" s="2"/>
      <c r="Q359" s="2"/>
      <c r="R359" s="2"/>
    </row>
    <row r="360" spans="1:18" ht="12.75">
      <c r="A360" s="2"/>
      <c r="B360" s="2"/>
      <c r="C360" s="2"/>
      <c r="D360" s="29"/>
      <c r="E360" s="11">
        <v>11</v>
      </c>
      <c r="F360" s="8">
        <f t="shared" si="26"/>
        <v>0</v>
      </c>
      <c r="G360" s="8">
        <f t="shared" si="27"/>
        <v>0</v>
      </c>
      <c r="H360" s="8">
        <f t="shared" si="28"/>
        <v>0</v>
      </c>
      <c r="I360" s="9">
        <f t="shared" si="29"/>
        <v>0</v>
      </c>
      <c r="J360" s="2"/>
      <c r="K360" s="8">
        <f t="shared" si="30"/>
        <v>1282.051282051282</v>
      </c>
      <c r="L360" s="8">
        <f>SUM($K$14:K360)</f>
        <v>438461.53846154222</v>
      </c>
      <c r="M360" s="2"/>
      <c r="N360" s="2"/>
      <c r="O360" s="2"/>
      <c r="P360" s="2"/>
      <c r="Q360" s="2"/>
      <c r="R360" s="2"/>
    </row>
    <row r="361" spans="1:18" ht="13.5" thickBot="1">
      <c r="A361" s="2"/>
      <c r="B361" s="2"/>
      <c r="C361" s="2"/>
      <c r="D361" s="30"/>
      <c r="E361" s="12">
        <v>12</v>
      </c>
      <c r="F361" s="13">
        <f t="shared" si="26"/>
        <v>0</v>
      </c>
      <c r="G361" s="13">
        <f t="shared" si="27"/>
        <v>0</v>
      </c>
      <c r="H361" s="13">
        <f t="shared" si="28"/>
        <v>0</v>
      </c>
      <c r="I361" s="14">
        <f t="shared" si="29"/>
        <v>0</v>
      </c>
      <c r="J361" s="2"/>
      <c r="K361" s="8">
        <f t="shared" si="30"/>
        <v>1282.051282051282</v>
      </c>
      <c r="L361" s="8">
        <f>SUM($K$14:K361)</f>
        <v>439743.58974359353</v>
      </c>
      <c r="M361" s="2"/>
      <c r="N361" s="2"/>
      <c r="O361" s="2"/>
      <c r="P361" s="2"/>
      <c r="Q361" s="2"/>
      <c r="R361" s="2"/>
    </row>
    <row r="362" spans="1:18" ht="12.75">
      <c r="A362" s="2"/>
      <c r="B362" s="2"/>
      <c r="C362" s="2"/>
      <c r="D362" s="28" t="s">
        <v>42</v>
      </c>
      <c r="E362" s="6">
        <v>1</v>
      </c>
      <c r="F362" s="7">
        <f t="shared" si="26"/>
        <v>0</v>
      </c>
      <c r="G362" s="7">
        <f t="shared" si="27"/>
        <v>0</v>
      </c>
      <c r="H362" s="8">
        <f t="shared" si="28"/>
        <v>0</v>
      </c>
      <c r="I362" s="15">
        <f t="shared" si="29"/>
        <v>0</v>
      </c>
      <c r="J362" s="2"/>
      <c r="K362" s="8">
        <f t="shared" si="30"/>
        <v>1282.051282051282</v>
      </c>
      <c r="L362" s="8">
        <f>SUM($K$14:K362)</f>
        <v>441025.64102564484</v>
      </c>
      <c r="M362" s="2"/>
      <c r="N362" s="2"/>
      <c r="O362" s="2"/>
      <c r="P362" s="2"/>
      <c r="Q362" s="2"/>
      <c r="R362" s="2"/>
    </row>
    <row r="363" spans="1:18" ht="12.75">
      <c r="A363" s="2"/>
      <c r="B363" s="2"/>
      <c r="C363" s="2"/>
      <c r="D363" s="29"/>
      <c r="E363" s="11">
        <v>2</v>
      </c>
      <c r="F363" s="8">
        <f t="shared" si="26"/>
        <v>0</v>
      </c>
      <c r="G363" s="8">
        <f t="shared" si="27"/>
        <v>0</v>
      </c>
      <c r="H363" s="8">
        <f t="shared" si="28"/>
        <v>0</v>
      </c>
      <c r="I363" s="9">
        <f t="shared" si="29"/>
        <v>0</v>
      </c>
      <c r="J363" s="2"/>
      <c r="K363" s="8">
        <f t="shared" si="30"/>
        <v>1282.051282051282</v>
      </c>
      <c r="L363" s="8">
        <f>SUM($K$14:K363)</f>
        <v>442307.69230769615</v>
      </c>
      <c r="M363" s="2"/>
      <c r="N363" s="2"/>
      <c r="O363" s="2"/>
      <c r="P363" s="2"/>
      <c r="Q363" s="2"/>
      <c r="R363" s="2"/>
    </row>
    <row r="364" spans="1:18" ht="12.75">
      <c r="A364" s="2"/>
      <c r="B364" s="2"/>
      <c r="C364" s="2"/>
      <c r="D364" s="29"/>
      <c r="E364" s="11">
        <v>3</v>
      </c>
      <c r="F364" s="8">
        <f t="shared" si="26"/>
        <v>0</v>
      </c>
      <c r="G364" s="8">
        <f t="shared" si="27"/>
        <v>0</v>
      </c>
      <c r="H364" s="8">
        <f t="shared" si="28"/>
        <v>0</v>
      </c>
      <c r="I364" s="9">
        <f t="shared" si="29"/>
        <v>0</v>
      </c>
      <c r="J364" s="2"/>
      <c r="K364" s="8">
        <f t="shared" si="30"/>
        <v>1282.051282051282</v>
      </c>
      <c r="L364" s="8">
        <f>SUM($K$14:K364)</f>
        <v>443589.74358974746</v>
      </c>
      <c r="M364" s="2"/>
      <c r="N364" s="2"/>
      <c r="O364" s="2"/>
      <c r="P364" s="2"/>
      <c r="Q364" s="2"/>
      <c r="R364" s="2"/>
    </row>
    <row r="365" spans="1:18" ht="12.75">
      <c r="A365" s="2"/>
      <c r="B365" s="2"/>
      <c r="C365" s="2"/>
      <c r="D365" s="29"/>
      <c r="E365" s="11">
        <v>4</v>
      </c>
      <c r="F365" s="8">
        <f t="shared" si="26"/>
        <v>0</v>
      </c>
      <c r="G365" s="8">
        <f t="shared" si="27"/>
        <v>0</v>
      </c>
      <c r="H365" s="8">
        <f t="shared" si="28"/>
        <v>0</v>
      </c>
      <c r="I365" s="9">
        <f t="shared" si="29"/>
        <v>0</v>
      </c>
      <c r="J365" s="2"/>
      <c r="K365" s="8">
        <f t="shared" si="30"/>
        <v>1282.051282051282</v>
      </c>
      <c r="L365" s="8">
        <f>SUM($K$14:K365)</f>
        <v>444871.79487179877</v>
      </c>
      <c r="M365" s="2"/>
      <c r="N365" s="2"/>
      <c r="O365" s="2"/>
      <c r="P365" s="2"/>
      <c r="Q365" s="2"/>
      <c r="R365" s="2"/>
    </row>
    <row r="366" spans="1:18" ht="12.75">
      <c r="A366" s="2"/>
      <c r="B366" s="2"/>
      <c r="C366" s="2"/>
      <c r="D366" s="29"/>
      <c r="E366" s="11">
        <v>5</v>
      </c>
      <c r="F366" s="8">
        <f t="shared" si="26"/>
        <v>0</v>
      </c>
      <c r="G366" s="8">
        <f t="shared" si="27"/>
        <v>0</v>
      </c>
      <c r="H366" s="8">
        <f t="shared" si="28"/>
        <v>0</v>
      </c>
      <c r="I366" s="9">
        <f t="shared" si="29"/>
        <v>0</v>
      </c>
      <c r="J366" s="2"/>
      <c r="K366" s="8">
        <f t="shared" si="30"/>
        <v>1282.051282051282</v>
      </c>
      <c r="L366" s="8">
        <f>SUM($K$14:K366)</f>
        <v>446153.84615385009</v>
      </c>
      <c r="M366" s="2"/>
      <c r="N366" s="2"/>
      <c r="O366" s="2"/>
      <c r="P366" s="2"/>
      <c r="Q366" s="2"/>
      <c r="R366" s="2"/>
    </row>
    <row r="367" spans="1:18" ht="12.75">
      <c r="A367" s="2"/>
      <c r="B367" s="2"/>
      <c r="C367" s="2"/>
      <c r="D367" s="29"/>
      <c r="E367" s="11">
        <v>6</v>
      </c>
      <c r="F367" s="8">
        <f t="shared" si="26"/>
        <v>0</v>
      </c>
      <c r="G367" s="8">
        <f t="shared" si="27"/>
        <v>0</v>
      </c>
      <c r="H367" s="8">
        <f t="shared" si="28"/>
        <v>0</v>
      </c>
      <c r="I367" s="9">
        <f t="shared" si="29"/>
        <v>0</v>
      </c>
      <c r="J367" s="2"/>
      <c r="K367" s="8">
        <f t="shared" si="30"/>
        <v>1282.051282051282</v>
      </c>
      <c r="L367" s="8">
        <f>SUM($K$14:K367)</f>
        <v>447435.8974359014</v>
      </c>
      <c r="M367" s="2"/>
      <c r="N367" s="2"/>
      <c r="O367" s="2"/>
      <c r="P367" s="2"/>
      <c r="Q367" s="2"/>
      <c r="R367" s="2"/>
    </row>
    <row r="368" spans="1:18" ht="12.75">
      <c r="A368" s="2"/>
      <c r="B368" s="2"/>
      <c r="C368" s="2"/>
      <c r="D368" s="29"/>
      <c r="E368" s="11">
        <v>7</v>
      </c>
      <c r="F368" s="8">
        <f t="shared" si="26"/>
        <v>0</v>
      </c>
      <c r="G368" s="8">
        <f t="shared" si="27"/>
        <v>0</v>
      </c>
      <c r="H368" s="8">
        <f t="shared" si="28"/>
        <v>0</v>
      </c>
      <c r="I368" s="9">
        <f t="shared" si="29"/>
        <v>0</v>
      </c>
      <c r="J368" s="2"/>
      <c r="K368" s="8">
        <f t="shared" si="30"/>
        <v>1282.051282051282</v>
      </c>
      <c r="L368" s="8">
        <f>SUM($K$14:K368)</f>
        <v>448717.94871795271</v>
      </c>
      <c r="M368" s="2"/>
      <c r="N368" s="2"/>
      <c r="O368" s="2"/>
      <c r="P368" s="2"/>
      <c r="Q368" s="2"/>
      <c r="R368" s="2"/>
    </row>
    <row r="369" spans="1:18" ht="12.75">
      <c r="A369" s="2"/>
      <c r="B369" s="2"/>
      <c r="C369" s="2"/>
      <c r="D369" s="29"/>
      <c r="E369" s="11">
        <v>8</v>
      </c>
      <c r="F369" s="8">
        <f t="shared" si="26"/>
        <v>0</v>
      </c>
      <c r="G369" s="8">
        <f t="shared" si="27"/>
        <v>0</v>
      </c>
      <c r="H369" s="8">
        <f t="shared" si="28"/>
        <v>0</v>
      </c>
      <c r="I369" s="9">
        <f t="shared" si="29"/>
        <v>0</v>
      </c>
      <c r="J369" s="2"/>
      <c r="K369" s="8">
        <f t="shared" si="30"/>
        <v>1282.051282051282</v>
      </c>
      <c r="L369" s="8">
        <f>SUM($K$14:K369)</f>
        <v>450000.00000000402</v>
      </c>
      <c r="M369" s="2"/>
      <c r="N369" s="2"/>
      <c r="O369" s="2"/>
      <c r="P369" s="2"/>
      <c r="Q369" s="2"/>
      <c r="R369" s="2"/>
    </row>
    <row r="370" spans="1:18" ht="12.75">
      <c r="A370" s="2"/>
      <c r="B370" s="2"/>
      <c r="C370" s="2"/>
      <c r="D370" s="29"/>
      <c r="E370" s="11">
        <v>9</v>
      </c>
      <c r="F370" s="8">
        <f t="shared" si="26"/>
        <v>0</v>
      </c>
      <c r="G370" s="8">
        <f t="shared" si="27"/>
        <v>0</v>
      </c>
      <c r="H370" s="8">
        <f t="shared" si="28"/>
        <v>0</v>
      </c>
      <c r="I370" s="9">
        <f t="shared" si="29"/>
        <v>0</v>
      </c>
      <c r="J370" s="2"/>
      <c r="K370" s="8">
        <f t="shared" si="30"/>
        <v>1282.051282051282</v>
      </c>
      <c r="L370" s="8">
        <f>SUM($K$14:K370)</f>
        <v>451282.05128205533</v>
      </c>
      <c r="M370" s="2"/>
      <c r="N370" s="2"/>
      <c r="O370" s="2"/>
      <c r="P370" s="2"/>
      <c r="Q370" s="2"/>
      <c r="R370" s="2"/>
    </row>
    <row r="371" spans="1:18" ht="12.75">
      <c r="A371" s="2"/>
      <c r="B371" s="2"/>
      <c r="C371" s="2"/>
      <c r="D371" s="29"/>
      <c r="E371" s="11">
        <v>10</v>
      </c>
      <c r="F371" s="8">
        <f t="shared" si="26"/>
        <v>0</v>
      </c>
      <c r="G371" s="8">
        <f t="shared" si="27"/>
        <v>0</v>
      </c>
      <c r="H371" s="8">
        <f t="shared" si="28"/>
        <v>0</v>
      </c>
      <c r="I371" s="9">
        <f t="shared" si="29"/>
        <v>0</v>
      </c>
      <c r="J371" s="2"/>
      <c r="K371" s="8">
        <f t="shared" si="30"/>
        <v>1282.051282051282</v>
      </c>
      <c r="L371" s="8">
        <f>SUM($K$14:K371)</f>
        <v>452564.10256410664</v>
      </c>
      <c r="M371" s="2"/>
      <c r="N371" s="2"/>
      <c r="O371" s="2"/>
      <c r="P371" s="2"/>
      <c r="Q371" s="2"/>
      <c r="R371" s="2"/>
    </row>
    <row r="372" spans="1:18" ht="12.75">
      <c r="A372" s="2"/>
      <c r="B372" s="2"/>
      <c r="C372" s="2"/>
      <c r="D372" s="29"/>
      <c r="E372" s="11">
        <v>11</v>
      </c>
      <c r="F372" s="8">
        <f t="shared" si="26"/>
        <v>0</v>
      </c>
      <c r="G372" s="8">
        <f t="shared" si="27"/>
        <v>0</v>
      </c>
      <c r="H372" s="8">
        <f t="shared" si="28"/>
        <v>0</v>
      </c>
      <c r="I372" s="9">
        <f t="shared" si="29"/>
        <v>0</v>
      </c>
      <c r="J372" s="2"/>
      <c r="K372" s="8">
        <f t="shared" si="30"/>
        <v>1282.051282051282</v>
      </c>
      <c r="L372" s="8">
        <f>SUM($K$14:K372)</f>
        <v>453846.15384615795</v>
      </c>
      <c r="M372" s="2"/>
      <c r="N372" s="2"/>
      <c r="O372" s="2"/>
      <c r="P372" s="2"/>
      <c r="Q372" s="2"/>
      <c r="R372" s="2"/>
    </row>
    <row r="373" spans="1:18" ht="13.5" thickBot="1">
      <c r="A373" s="2"/>
      <c r="B373" s="2"/>
      <c r="C373" s="2"/>
      <c r="D373" s="30"/>
      <c r="E373" s="12">
        <v>12</v>
      </c>
      <c r="F373" s="13">
        <f t="shared" si="26"/>
        <v>0</v>
      </c>
      <c r="G373" s="13">
        <f t="shared" si="27"/>
        <v>0</v>
      </c>
      <c r="H373" s="13">
        <f t="shared" si="28"/>
        <v>0</v>
      </c>
      <c r="I373" s="14">
        <f t="shared" si="29"/>
        <v>0</v>
      </c>
      <c r="J373" s="2"/>
      <c r="K373" s="8">
        <f t="shared" si="30"/>
        <v>1282.051282051282</v>
      </c>
      <c r="L373" s="8">
        <f>SUM($K$14:K373)</f>
        <v>455128.20512820926</v>
      </c>
      <c r="M373" s="2"/>
      <c r="N373" s="2"/>
      <c r="O373" s="2"/>
      <c r="P373" s="2"/>
      <c r="Q373" s="2"/>
      <c r="R373" s="2"/>
    </row>
    <row r="374" spans="1:18" ht="12.75">
      <c r="A374" s="2"/>
      <c r="B374" s="2"/>
      <c r="C374" s="2"/>
      <c r="D374" s="2"/>
      <c r="E374" s="2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>
      <c r="A375" s="2"/>
      <c r="B375" s="2"/>
      <c r="C375" s="2"/>
      <c r="D375" s="2"/>
      <c r="E375" s="2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>
      <c r="A376" s="2"/>
      <c r="B376" s="2"/>
      <c r="C376" s="2"/>
      <c r="D376" s="2"/>
      <c r="E376" s="2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0" hidden="1" customHeight="1">
      <c r="E378" s="11">
        <v>11</v>
      </c>
    </row>
    <row r="379" spans="1:18" ht="0" hidden="1" customHeight="1">
      <c r="E379" s="12">
        <v>12</v>
      </c>
    </row>
  </sheetData>
  <sheetProtection selectLockedCells="1" selectUnlockedCells="1"/>
  <mergeCells count="37">
    <mergeCell ref="D350:D361"/>
    <mergeCell ref="D362:D373"/>
    <mergeCell ref="D7:G7"/>
    <mergeCell ref="D8:F8"/>
    <mergeCell ref="D9:F9"/>
    <mergeCell ref="D10:F10"/>
    <mergeCell ref="D11:F11"/>
    <mergeCell ref="D290:D301"/>
    <mergeCell ref="D302:D313"/>
    <mergeCell ref="D314:D325"/>
    <mergeCell ref="D326:D337"/>
    <mergeCell ref="D338:D349"/>
    <mergeCell ref="D230:D241"/>
    <mergeCell ref="D242:D253"/>
    <mergeCell ref="D254:D265"/>
    <mergeCell ref="D266:D277"/>
    <mergeCell ref="D278:D289"/>
    <mergeCell ref="D170:D181"/>
    <mergeCell ref="D182:D193"/>
    <mergeCell ref="D194:D205"/>
    <mergeCell ref="D206:D217"/>
    <mergeCell ref="D218:D229"/>
    <mergeCell ref="D110:D121"/>
    <mergeCell ref="D122:D133"/>
    <mergeCell ref="D134:D145"/>
    <mergeCell ref="D146:D157"/>
    <mergeCell ref="D158:D169"/>
    <mergeCell ref="C5:C6"/>
    <mergeCell ref="D62:D73"/>
    <mergeCell ref="D86:D97"/>
    <mergeCell ref="D98:D109"/>
    <mergeCell ref="D74:D85"/>
    <mergeCell ref="D38:D49"/>
    <mergeCell ref="D50:D61"/>
    <mergeCell ref="D26:D37"/>
    <mergeCell ref="D14:D25"/>
    <mergeCell ref="H7:I7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credite pentru proiect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2017-05-15T08:18:00Z</dcterms:created>
  <dcterms:modified xsi:type="dcterms:W3CDTF">2017-05-15T09:19:32Z</dcterms:modified>
</cp:coreProperties>
</file>