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tabRatio="907"/>
  </bookViews>
  <sheets>
    <sheet name="1. Calculator salarii - 2018" sheetId="4" r:id="rId1"/>
  </sheets>
  <externalReferences>
    <externalReference r:id="rId2"/>
  </externalReferences>
  <definedNames>
    <definedName name="_FRR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3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FRR4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_pos42">#REF!</definedName>
    <definedName name="_SVC1">'[1]3 credite'!$B$104</definedName>
    <definedName name="AMORTIZAREA">#REF!</definedName>
    <definedName name="bh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bilant">#REF!</definedName>
    <definedName name="BILANT1">'[1]3 credite'!$B$133</definedName>
    <definedName name="cash">#REF!</definedName>
    <definedName name="cazar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cc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chemical_total">#REF!</definedName>
    <definedName name="COGS">#REF!</definedName>
    <definedName name="dateintr">#REF!</definedName>
    <definedName name="DATINT">'[1]3 credite'!$B$2</definedName>
    <definedName name="ee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salonare2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Excel_BuiltIn_Database">#REF!</definedName>
    <definedName name="ExtProfit">#REF!</definedName>
    <definedName name="ffff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fgg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GD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finish_total">#REF!</definedName>
    <definedName name="FinProfit">#REF!</definedName>
    <definedName name="Gigel">#REF!</definedName>
    <definedName name="IncTax">#REF!</definedName>
    <definedName name="ink_total">#REF!</definedName>
    <definedName name="mm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nuster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i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eurj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OpProfit">#REF!</definedName>
    <definedName name="other_total">#REF!</definedName>
    <definedName name="pack_total">#REF!</definedName>
    <definedName name="plates_total">#REF!</definedName>
    <definedName name="productie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ambur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roundOpt">#REF!</definedName>
    <definedName name="Sales">#REF!</definedName>
    <definedName name="svc">#REF!</definedName>
    <definedName name="Total_hartie">#REF!</definedName>
    <definedName name="tttt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valuevx">42.314159</definedName>
    <definedName name="vans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wrn.application.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l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xxx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  <definedName name="yvo">{#N/A,#N/A,FALSE,"Data";#N/A,#N/A,FALSE,"KCost";#N/A,#N/A,FALSE,"FinPl";#N/A,#N/A,FALSE,"Sale-";#N/A,#N/A,FALSE,"Sale+";#N/A,#N/A,FALSE,"Cost-";#N/A,#N/A,FALSE,"Cost+";#N/A,#N/A,FALSE,"IncPr";#N/A,#N/A,FALSE,"WK";#N/A,#N/A,FALSE,"FRR";#N/A,#N/A,FALSE,"SAnFRR";#N/A,#N/A,FALSE,"P&amp;L";#N/A,#N/A,FALSE,"CF";#N/A,#N/A,FALSE,"BS";#N/A,#N/A,FALSE,"Ratio";#N/A,#N/A,FALSE,"Forex"}</definedName>
  </definedNames>
  <calcPr calcId="125725"/>
</workbook>
</file>

<file path=xl/calcChain.xml><?xml version="1.0" encoding="utf-8"?>
<calcChain xmlns="http://schemas.openxmlformats.org/spreadsheetml/2006/main">
  <c r="D6" i="4"/>
  <c r="E14" l="1"/>
  <c r="E16" l="1"/>
  <c r="E27"/>
  <c r="E15"/>
  <c r="E17" l="1"/>
  <c r="E18" s="1"/>
  <c r="E28"/>
  <c r="D8" s="1"/>
  <c r="D9" s="1"/>
  <c r="D7" l="1"/>
  <c r="E29"/>
  <c r="E19" l="1"/>
</calcChain>
</file>

<file path=xl/sharedStrings.xml><?xml version="1.0" encoding="utf-8"?>
<sst xmlns="http://schemas.openxmlformats.org/spreadsheetml/2006/main" count="30" uniqueCount="22">
  <si>
    <t>Salariu brut</t>
  </si>
  <si>
    <t>Salariu net</t>
  </si>
  <si>
    <t>Contribuția asiguratorie pentru muncă</t>
  </si>
  <si>
    <t>Contibuții angajat</t>
  </si>
  <si>
    <t>Contribuții angajator</t>
  </si>
  <si>
    <t>Total cheltuieli cu personalul</t>
  </si>
  <si>
    <t>Contributii angajat</t>
  </si>
  <si>
    <t>Denumire contributie</t>
  </si>
  <si>
    <t>Procent</t>
  </si>
  <si>
    <t>Valoare</t>
  </si>
  <si>
    <t>-</t>
  </si>
  <si>
    <t>Venit net</t>
  </si>
  <si>
    <t>Impozit pe salarii</t>
  </si>
  <si>
    <t>Contributii angajator</t>
  </si>
  <si>
    <t>Fond salarii</t>
  </si>
  <si>
    <t>CALCULATOR SALARII -  2018</t>
  </si>
  <si>
    <t>Contribuția la sănătate (CASS)</t>
  </si>
  <si>
    <t>Salariul brut</t>
  </si>
  <si>
    <t>Salariul net in 2018:</t>
  </si>
  <si>
    <t>* au fost considerate condiții normale de muncă</t>
  </si>
  <si>
    <t>* nu au fost luate în calcul deduceri personale pentru persoanele aflate în întreținere</t>
  </si>
  <si>
    <t>Contribuția la pensii (CAS)*</t>
  </si>
</sst>
</file>

<file path=xl/styles.xml><?xml version="1.0" encoding="utf-8"?>
<styleSheet xmlns="http://schemas.openxmlformats.org/spreadsheetml/2006/main">
  <numFmts count="2">
    <numFmt numFmtId="164" formatCode="#,##0.00\ &quot;lei&quot;"/>
    <numFmt numFmtId="165" formatCode="m\/yy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1"/>
      <color indexed="52"/>
      <name val="Calibri"/>
      <family val="2"/>
      <charset val="238"/>
    </font>
    <font>
      <b/>
      <u/>
      <sz val="12"/>
      <color indexed="21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21"/>
      <name val="Arial CE"/>
      <family val="2"/>
      <charset val="238"/>
    </font>
    <font>
      <sz val="10"/>
      <color indexed="12"/>
      <name val="LinePrinter"/>
      <family val="3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8"/>
      <color indexed="54"/>
      <name val="Calibri Light"/>
      <family val="2"/>
    </font>
    <font>
      <b/>
      <sz val="14"/>
      <color indexed="9"/>
      <name val="Arial"/>
      <family val="2"/>
    </font>
    <font>
      <b/>
      <sz val="11"/>
      <color indexed="9"/>
      <name val="Calibri"/>
      <family val="2"/>
      <charset val="238"/>
    </font>
    <font>
      <i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1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9" tint="-0.249977111117893"/>
        <bgColor indexed="41"/>
      </patternFill>
    </fill>
    <fill>
      <patternFill patternType="solid">
        <fgColor theme="9" tint="-0.249977111117893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9">
    <xf numFmtId="0" fontId="0" fillId="0" borderId="0"/>
    <xf numFmtId="0" fontId="1" fillId="0" borderId="0"/>
    <xf numFmtId="0" fontId="4" fillId="8" borderId="0" applyNumberFormat="0" applyBorder="0" applyAlignment="0" applyProtection="0"/>
    <xf numFmtId="0" fontId="5" fillId="7" borderId="10" applyNumberFormat="0" applyAlignment="0" applyProtection="0"/>
    <xf numFmtId="0" fontId="6" fillId="9" borderId="0" applyBorder="0">
      <alignment horizontal="center" vertical="center"/>
    </xf>
    <xf numFmtId="0" fontId="1" fillId="0" borderId="11" applyNumberFormat="0" applyFill="0" applyAlignment="0" applyProtection="0"/>
    <xf numFmtId="0" fontId="7" fillId="0" borderId="0" applyFill="0" applyBorder="0">
      <alignment horizontal="justify" vertical="top" wrapText="1"/>
    </xf>
    <xf numFmtId="0" fontId="8" fillId="0" borderId="12" applyNumberFormat="0" applyFill="0" applyAlignment="0" applyProtection="0"/>
    <xf numFmtId="165" fontId="1" fillId="0" borderId="0" applyFill="0" applyBorder="0" applyAlignment="0" applyProtection="0"/>
    <xf numFmtId="0" fontId="9" fillId="0" borderId="0" applyNumberFormat="0" applyFill="0">
      <alignment horizontal="left" vertical="center" wrapText="1"/>
    </xf>
    <xf numFmtId="0" fontId="10" fillId="10" borderId="0" applyNumberFormat="0" applyBorder="0" applyAlignment="0" applyProtection="0"/>
    <xf numFmtId="0" fontId="11" fillId="7" borderId="13" applyNumberFormat="0" applyAlignment="0" applyProtection="0"/>
    <xf numFmtId="0" fontId="7" fillId="2" borderId="0" applyNumberFormat="0" applyBorder="0">
      <protection locked="0"/>
    </xf>
    <xf numFmtId="0" fontId="12" fillId="11" borderId="10" applyNumberFormat="0" applyAlignment="0" applyProtection="0"/>
    <xf numFmtId="4" fontId="3" fillId="12" borderId="11">
      <alignment horizontal="right" vertical="center"/>
    </xf>
    <xf numFmtId="0" fontId="13" fillId="13" borderId="0" applyNumberFormat="0" applyBorder="0" applyAlignment="0" applyProtection="0"/>
    <xf numFmtId="0" fontId="14" fillId="12" borderId="0" applyBorder="0">
      <alignment horizontal="left" vertical="top"/>
    </xf>
    <xf numFmtId="0" fontId="1" fillId="14" borderId="14" applyNumberFormat="0" applyAlignment="0" applyProtection="0"/>
    <xf numFmtId="0" fontId="15" fillId="0" borderId="0" applyNumberFormat="0" applyFill="0" applyBorder="0" applyAlignment="0">
      <protection locked="0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9" borderId="0" applyNumberFormat="0" applyBorder="0">
      <alignment horizontal="left" vertical="center"/>
    </xf>
    <xf numFmtId="0" fontId="24" fillId="15" borderId="18" applyNumberFormat="0" applyAlignment="0" applyProtection="0"/>
  </cellStyleXfs>
  <cellXfs count="40">
    <xf numFmtId="0" fontId="0" fillId="0" borderId="0" xfId="0"/>
    <xf numFmtId="0" fontId="1" fillId="2" borderId="0" xfId="1" applyFill="1"/>
    <xf numFmtId="164" fontId="3" fillId="3" borderId="3" xfId="1" applyNumberFormat="1" applyFont="1" applyFill="1" applyBorder="1"/>
    <xf numFmtId="0" fontId="1" fillId="2" borderId="3" xfId="1" applyFill="1" applyBorder="1"/>
    <xf numFmtId="164" fontId="1" fillId="2" borderId="3" xfId="1" applyNumberFormat="1" applyFill="1" applyBorder="1"/>
    <xf numFmtId="0" fontId="3" fillId="2" borderId="3" xfId="1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0" fontId="1" fillId="2" borderId="0" xfId="1" applyFill="1" applyAlignment="1">
      <alignment horizontal="left" vertical="center" wrapText="1"/>
    </xf>
    <xf numFmtId="0" fontId="1" fillId="5" borderId="0" xfId="1" applyFill="1"/>
    <xf numFmtId="0" fontId="3" fillId="4" borderId="3" xfId="1" applyFont="1" applyFill="1" applyBorder="1" applyAlignment="1" applyProtection="1">
      <alignment horizontal="center" vertical="center" wrapText="1"/>
    </xf>
    <xf numFmtId="0" fontId="1" fillId="0" borderId="4" xfId="1" applyFont="1" applyBorder="1" applyProtection="1"/>
    <xf numFmtId="0" fontId="1" fillId="2" borderId="3" xfId="1" applyFill="1" applyBorder="1" applyAlignment="1">
      <alignment horizontal="center"/>
    </xf>
    <xf numFmtId="4" fontId="3" fillId="6" borderId="5" xfId="1" applyNumberFormat="1" applyFont="1" applyFill="1" applyBorder="1" applyProtection="1"/>
    <xf numFmtId="0" fontId="1" fillId="0" borderId="6" xfId="1" applyBorder="1" applyProtection="1"/>
    <xf numFmtId="4" fontId="1" fillId="0" borderId="7" xfId="1" applyNumberFormat="1" applyBorder="1" applyProtection="1"/>
    <xf numFmtId="4" fontId="1" fillId="2" borderId="0" xfId="1" applyNumberFormat="1" applyFill="1"/>
    <xf numFmtId="0" fontId="1" fillId="0" borderId="6" xfId="1" applyFont="1" applyBorder="1" applyProtection="1"/>
    <xf numFmtId="10" fontId="1" fillId="2" borderId="3" xfId="1" applyNumberFormat="1" applyFill="1" applyBorder="1" applyAlignment="1">
      <alignment horizontal="center"/>
    </xf>
    <xf numFmtId="0" fontId="3" fillId="0" borderId="6" xfId="1" applyFont="1" applyBorder="1" applyProtection="1"/>
    <xf numFmtId="4" fontId="3" fillId="0" borderId="7" xfId="1" applyNumberFormat="1" applyFont="1" applyBorder="1" applyProtection="1"/>
    <xf numFmtId="0" fontId="1" fillId="0" borderId="8" xfId="1" applyFont="1" applyBorder="1" applyAlignment="1" applyProtection="1">
      <alignment horizontal="left" vertical="center" wrapText="1"/>
    </xf>
    <xf numFmtId="0" fontId="1" fillId="2" borderId="3" xfId="1" applyFill="1" applyBorder="1" applyAlignment="1">
      <alignment horizontal="center" vertical="center" wrapText="1"/>
    </xf>
    <xf numFmtId="4" fontId="1" fillId="2" borderId="8" xfId="1" applyNumberFormat="1" applyFill="1" applyBorder="1" applyAlignment="1" applyProtection="1">
      <alignment horizontal="right" vertical="center" wrapText="1"/>
    </xf>
    <xf numFmtId="0" fontId="1" fillId="0" borderId="9" xfId="1" applyBorder="1" applyAlignment="1" applyProtection="1">
      <alignment horizontal="left" vertical="center" wrapText="1"/>
    </xf>
    <xf numFmtId="4" fontId="1" fillId="0" borderId="9" xfId="1" applyNumberFormat="1" applyBorder="1" applyAlignment="1" applyProtection="1">
      <alignment horizontal="right" vertical="center" wrapText="1"/>
    </xf>
    <xf numFmtId="0" fontId="1" fillId="0" borderId="9" xfId="1" applyFont="1" applyBorder="1" applyAlignment="1" applyProtection="1">
      <alignment horizontal="left" vertical="center" wrapText="1"/>
    </xf>
    <xf numFmtId="4" fontId="3" fillId="0" borderId="9" xfId="1" applyNumberFormat="1" applyFont="1" applyBorder="1" applyAlignment="1" applyProtection="1">
      <alignment horizontal="right" vertical="center" wrapText="1"/>
    </xf>
    <xf numFmtId="10" fontId="1" fillId="16" borderId="3" xfId="1" applyNumberFormat="1" applyFill="1" applyBorder="1" applyAlignment="1">
      <alignment horizontal="right" vertical="center"/>
    </xf>
    <xf numFmtId="0" fontId="2" fillId="18" borderId="1" xfId="1" applyFont="1" applyFill="1" applyBorder="1" applyAlignment="1"/>
    <xf numFmtId="0" fontId="2" fillId="17" borderId="1" xfId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2" fillId="17" borderId="2" xfId="1" applyFont="1" applyFill="1" applyBorder="1" applyAlignment="1" applyProtection="1">
      <alignment horizontal="center" vertical="center" wrapText="1"/>
    </xf>
    <xf numFmtId="10" fontId="1" fillId="16" borderId="3" xfId="1" applyNumberFormat="1" applyFill="1" applyBorder="1"/>
    <xf numFmtId="0" fontId="3" fillId="0" borderId="0" xfId="1" applyFont="1" applyBorder="1" applyProtection="1"/>
    <xf numFmtId="10" fontId="1" fillId="2" borderId="0" xfId="1" applyNumberFormat="1" applyFill="1" applyBorder="1" applyAlignment="1">
      <alignment horizontal="center"/>
    </xf>
    <xf numFmtId="4" fontId="3" fillId="0" borderId="0" xfId="1" applyNumberFormat="1" applyFont="1" applyBorder="1" applyProtection="1"/>
    <xf numFmtId="0" fontId="25" fillId="19" borderId="0" xfId="1" applyFont="1" applyFill="1" applyBorder="1" applyProtection="1"/>
    <xf numFmtId="10" fontId="25" fillId="16" borderId="0" xfId="1" applyNumberFormat="1" applyFont="1" applyFill="1" applyBorder="1" applyAlignment="1">
      <alignment horizontal="center"/>
    </xf>
    <xf numFmtId="4" fontId="25" fillId="19" borderId="0" xfId="1" applyNumberFormat="1" applyFont="1" applyFill="1" applyBorder="1" applyProtection="1"/>
    <xf numFmtId="0" fontId="25" fillId="16" borderId="0" xfId="1" applyFont="1" applyFill="1"/>
  </cellXfs>
  <cellStyles count="29">
    <cellStyle name="Bun" xfId="2"/>
    <cellStyle name="Calcul" xfId="3"/>
    <cellStyle name="cap tabel" xfId="4"/>
    <cellStyle name="caseta" xfId="5"/>
    <cellStyle name="Category" xfId="6"/>
    <cellStyle name="Celulă legată" xfId="7"/>
    <cellStyle name="Date" xfId="8"/>
    <cellStyle name="Domiu" xfId="9"/>
    <cellStyle name="Eronat" xfId="10"/>
    <cellStyle name="Ieșire" xfId="11"/>
    <cellStyle name="insert mic" xfId="12"/>
    <cellStyle name="Intrare" xfId="13"/>
    <cellStyle name="needitabil" xfId="14"/>
    <cellStyle name="Neutru" xfId="15"/>
    <cellStyle name="Normal" xfId="0" builtinId="0"/>
    <cellStyle name="Normal 2" xfId="1"/>
    <cellStyle name="Normal3.1" xfId="16"/>
    <cellStyle name="Notă" xfId="17"/>
    <cellStyle name="Saisie" xfId="18"/>
    <cellStyle name="Text avertisment" xfId="19"/>
    <cellStyle name="Text explicativ" xfId="20"/>
    <cellStyle name="Titlu" xfId="21"/>
    <cellStyle name="Titlu 1" xfId="22"/>
    <cellStyle name="Titlu 2" xfId="23"/>
    <cellStyle name="Titlu 3" xfId="24"/>
    <cellStyle name="Titlu 4" xfId="25"/>
    <cellStyle name="Titlu_Model Analiza Economica" xfId="26"/>
    <cellStyle name="Ttilu" xfId="27"/>
    <cellStyle name="Verificare celulă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637189</xdr:colOff>
      <xdr:row>0</xdr:row>
      <xdr:rowOff>151086</xdr:rowOff>
    </xdr:from>
    <xdr:to>
      <xdr:col>2</xdr:col>
      <xdr:colOff>729156</xdr:colOff>
      <xdr:row>2</xdr:row>
      <xdr:rowOff>3259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8103" y="151086"/>
          <a:ext cx="729156" cy="17713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hai\DOCUMENTE%20E%20MIHAI\Documente\CRAMELE%20PRAHOVA\Studiu%20fezabilitate%20varianta%20finala\venituri-cheltuieli%20plan%20afaceri%20alce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 credite"/>
      <sheetName val="3datint"/>
      <sheetName val="venituri"/>
      <sheetName val="cost-mat-prima"/>
      <sheetName val="cost-transport"/>
      <sheetName val="energie"/>
      <sheetName val="COST-SALARII"/>
      <sheetName val="CHELTUIELI-INDIRECTE"/>
      <sheetName val="amortizare"/>
      <sheetName val="venituri -cheltuieli"/>
      <sheetName val="utilaje -siloz"/>
      <sheetName val="deviz-gen"/>
      <sheetName val="DF"/>
      <sheetName val="buget indicativ"/>
      <sheetName val="Rambursare credit"/>
      <sheetName val="grefic-esalonare"/>
      <sheetName val="cash-flow"/>
      <sheetName val="flux numerar"/>
      <sheetName val="RRF"/>
      <sheetName val="RIR&lt;VNA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"/>
  <sheetViews>
    <sheetView tabSelected="1" zoomScale="160" zoomScaleNormal="160" workbookViewId="0">
      <selection activeCell="B21" sqref="B21"/>
    </sheetView>
  </sheetViews>
  <sheetFormatPr defaultColWidth="0" defaultRowHeight="12.75" zeroHeight="1"/>
  <cols>
    <col min="1" max="1" width="9.140625" style="1" customWidth="1"/>
    <col min="2" max="2" width="9.5703125" style="1" customWidth="1"/>
    <col min="3" max="3" width="28.140625" style="1" customWidth="1"/>
    <col min="4" max="4" width="11.85546875" style="1" bestFit="1" customWidth="1"/>
    <col min="5" max="5" width="10.140625" style="1" customWidth="1"/>
    <col min="6" max="6" width="9.140625" style="1" bestFit="1" customWidth="1"/>
    <col min="7" max="7" width="9.140625" style="1" customWidth="1"/>
    <col min="8" max="12" width="9.140625" style="1" hidden="1" customWidth="1"/>
    <col min="13" max="13" width="16" style="1" hidden="1" customWidth="1"/>
    <col min="14" max="14" width="9.28515625" style="1" hidden="1" customWidth="1"/>
    <col min="15" max="16" width="9.140625" style="1" hidden="1" customWidth="1"/>
    <col min="17" max="19" width="0" style="1" hidden="1" customWidth="1"/>
    <col min="20" max="16384" width="9.140625" style="1" hidden="1"/>
  </cols>
  <sheetData>
    <row r="1" spans="3:8"/>
    <row r="2" spans="3:8" ht="12.75" customHeight="1">
      <c r="C2" s="29" t="s">
        <v>15</v>
      </c>
      <c r="D2" s="30"/>
      <c r="E2" s="30"/>
    </row>
    <row r="3" spans="3:8"/>
    <row r="4" spans="3:8">
      <c r="C4" s="28" t="s">
        <v>18</v>
      </c>
      <c r="D4" s="2">
        <v>3500</v>
      </c>
    </row>
    <row r="5" spans="3:8"/>
    <row r="6" spans="3:8">
      <c r="C6" s="3" t="s">
        <v>17</v>
      </c>
      <c r="D6" s="4">
        <f>D4/0.585</f>
        <v>5982.9059829059834</v>
      </c>
    </row>
    <row r="7" spans="3:8">
      <c r="C7" s="3" t="s">
        <v>3</v>
      </c>
      <c r="D7" s="4">
        <f>SUM(E15:E16)+E18</f>
        <v>2482.9059829059834</v>
      </c>
    </row>
    <row r="8" spans="3:8">
      <c r="C8" s="3" t="s">
        <v>4</v>
      </c>
      <c r="D8" s="4">
        <f>SUM(E28:E28)</f>
        <v>134.61538461538461</v>
      </c>
    </row>
    <row r="9" spans="3:8">
      <c r="C9" s="5" t="s">
        <v>5</v>
      </c>
      <c r="D9" s="6">
        <f>D6+D8</f>
        <v>6117.5213675213681</v>
      </c>
      <c r="E9" s="7"/>
    </row>
    <row r="10" spans="3:8"/>
    <row r="11" spans="3:8" ht="12.75" customHeight="1">
      <c r="C11" s="29" t="s">
        <v>6</v>
      </c>
      <c r="D11" s="31"/>
      <c r="E11" s="31"/>
    </row>
    <row r="12" spans="3:8" s="8" customFormat="1" ht="12.75" customHeight="1">
      <c r="F12" s="1"/>
    </row>
    <row r="13" spans="3:8" ht="12.75" customHeight="1">
      <c r="C13" s="9" t="s">
        <v>7</v>
      </c>
      <c r="D13" s="9" t="s">
        <v>8</v>
      </c>
      <c r="E13" s="9" t="s">
        <v>9</v>
      </c>
    </row>
    <row r="14" spans="3:8">
      <c r="C14" s="10" t="s">
        <v>0</v>
      </c>
      <c r="D14" s="11" t="s">
        <v>10</v>
      </c>
      <c r="E14" s="12">
        <f>D6</f>
        <v>5982.9059829059834</v>
      </c>
    </row>
    <row r="15" spans="3:8">
      <c r="C15" s="13" t="s">
        <v>16</v>
      </c>
      <c r="D15" s="32">
        <v>0.1</v>
      </c>
      <c r="E15" s="14">
        <f>$E$14*D15</f>
        <v>598.29059829059838</v>
      </c>
      <c r="H15" s="15"/>
    </row>
    <row r="16" spans="3:8">
      <c r="C16" s="13" t="s">
        <v>21</v>
      </c>
      <c r="D16" s="32">
        <v>0.25</v>
      </c>
      <c r="E16" s="14">
        <f>$E$14*D16</f>
        <v>1495.7264957264958</v>
      </c>
    </row>
    <row r="17" spans="3:7">
      <c r="C17" s="16" t="s">
        <v>11</v>
      </c>
      <c r="D17" s="17" t="s">
        <v>10</v>
      </c>
      <c r="E17" s="14">
        <f>E14-E15-E16</f>
        <v>3888.8888888888887</v>
      </c>
    </row>
    <row r="18" spans="3:7">
      <c r="C18" s="13" t="s">
        <v>12</v>
      </c>
      <c r="D18" s="32">
        <v>0.1</v>
      </c>
      <c r="E18" s="14">
        <f>E17*D18</f>
        <v>388.88888888888891</v>
      </c>
      <c r="G18" s="15"/>
    </row>
    <row r="19" spans="3:7">
      <c r="C19" s="18" t="s">
        <v>1</v>
      </c>
      <c r="D19" s="17" t="s">
        <v>10</v>
      </c>
      <c r="E19" s="19">
        <f>E17-E18</f>
        <v>3500</v>
      </c>
    </row>
    <row r="20" spans="3:7">
      <c r="C20" s="33"/>
      <c r="D20" s="34"/>
      <c r="E20" s="35"/>
    </row>
    <row r="21" spans="3:7">
      <c r="C21" s="36" t="s">
        <v>19</v>
      </c>
      <c r="D21" s="37"/>
      <c r="E21" s="38"/>
      <c r="F21" s="39"/>
    </row>
    <row r="22" spans="3:7">
      <c r="C22" s="36" t="s">
        <v>20</v>
      </c>
      <c r="D22" s="37"/>
      <c r="E22" s="38"/>
      <c r="F22" s="39"/>
    </row>
    <row r="23" spans="3:7"/>
    <row r="24" spans="3:7" ht="12.75" customHeight="1">
      <c r="C24" s="29" t="s">
        <v>13</v>
      </c>
      <c r="D24" s="31"/>
      <c r="E24" s="31"/>
    </row>
    <row r="25" spans="3:7" ht="12.75" customHeight="1"/>
    <row r="26" spans="3:7" ht="12.75" customHeight="1">
      <c r="C26" s="9" t="s">
        <v>7</v>
      </c>
      <c r="D26" s="9" t="s">
        <v>8</v>
      </c>
      <c r="E26" s="9" t="s">
        <v>9</v>
      </c>
    </row>
    <row r="27" spans="3:7">
      <c r="C27" s="20" t="s">
        <v>0</v>
      </c>
      <c r="D27" s="21" t="s">
        <v>10</v>
      </c>
      <c r="E27" s="22">
        <f>E14</f>
        <v>5982.9059829059834</v>
      </c>
    </row>
    <row r="28" spans="3:7" ht="25.5">
      <c r="C28" s="23" t="s">
        <v>2</v>
      </c>
      <c r="D28" s="27">
        <v>2.2499999999999999E-2</v>
      </c>
      <c r="E28" s="24">
        <f>$E$27*D28</f>
        <v>134.61538461538461</v>
      </c>
    </row>
    <row r="29" spans="3:7">
      <c r="C29" s="25" t="s">
        <v>14</v>
      </c>
      <c r="D29" s="17" t="s">
        <v>10</v>
      </c>
      <c r="E29" s="26">
        <f>E27+E28</f>
        <v>6117.5213675213681</v>
      </c>
    </row>
    <row r="30" spans="3:7"/>
    <row r="31" spans="3:7" hidden="1"/>
    <row r="32" spans="3:7" ht="12.75" hidden="1" customHeight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</sheetData>
  <sheetProtection selectLockedCells="1" selectUnlockedCells="1"/>
  <mergeCells count="3">
    <mergeCell ref="C2:E2"/>
    <mergeCell ref="C11:E11"/>
    <mergeCell ref="C24:E24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Calculator salarii - 2018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2017-10-30T08:27:57Z</dcterms:created>
  <dcterms:modified xsi:type="dcterms:W3CDTF">2017-11-09T09:25:06Z</dcterms:modified>
</cp:coreProperties>
</file>