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. Calculator salarii - 2018" sheetId="4" r:id="rId1"/>
  </sheets>
  <externalReferences>
    <externalReference r:id="rId2"/>
    <externalReference r:id="rId3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'[2]3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'[2]3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'[2]3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D18" i="4"/>
  <c r="E16"/>
  <c r="E18" l="1"/>
  <c r="E35"/>
  <c r="E17"/>
  <c r="E19" s="1"/>
  <c r="E36" l="1"/>
  <c r="D8" s="1"/>
  <c r="E37" l="1"/>
  <c r="E32" s="1"/>
  <c r="E21"/>
  <c r="E22" s="1"/>
  <c r="D7" s="1"/>
  <c r="E23" l="1"/>
  <c r="E13" s="1"/>
  <c r="D6" l="1"/>
  <c r="D9" s="1"/>
</calcChain>
</file>

<file path=xl/sharedStrings.xml><?xml version="1.0" encoding="utf-8"?>
<sst xmlns="http://schemas.openxmlformats.org/spreadsheetml/2006/main" count="39" uniqueCount="28">
  <si>
    <t>Salariu brut</t>
  </si>
  <si>
    <t>Salariu net</t>
  </si>
  <si>
    <t>Contribuția asiguratorie pentru muncă</t>
  </si>
  <si>
    <t>Deducere personală</t>
  </si>
  <si>
    <t>Salariul brut:</t>
  </si>
  <si>
    <t>Salariul net</t>
  </si>
  <si>
    <t>Contibuții angajat</t>
  </si>
  <si>
    <t>Contribuții angajator</t>
  </si>
  <si>
    <t>Total cheltuieli cu personalul</t>
  </si>
  <si>
    <t>Contributii angajat</t>
  </si>
  <si>
    <t>Procent contributii</t>
  </si>
  <si>
    <t>Denumire contributie</t>
  </si>
  <si>
    <t>Procent</t>
  </si>
  <si>
    <t>Valoare</t>
  </si>
  <si>
    <t>-</t>
  </si>
  <si>
    <t>Venit net</t>
  </si>
  <si>
    <t>Baza de impozitare</t>
  </si>
  <si>
    <t>Impozit pe salarii</t>
  </si>
  <si>
    <t>Contributii angajator</t>
  </si>
  <si>
    <t>Fond salarii</t>
  </si>
  <si>
    <t>Bifeaza cu X</t>
  </si>
  <si>
    <t>Condiții de muncă normale</t>
  </si>
  <si>
    <t>x</t>
  </si>
  <si>
    <t>Condiții de muncă deosebite</t>
  </si>
  <si>
    <t>Condiții de muncă speciale</t>
  </si>
  <si>
    <t>CALCULATOR SALARII -  2018</t>
  </si>
  <si>
    <t>Contribuția la pensii (CAS)</t>
  </si>
  <si>
    <t>Contribuția la sănătate (CASS)</t>
  </si>
</sst>
</file>

<file path=xl/styles.xml><?xml version="1.0" encoding="utf-8"?>
<styleSheet xmlns="http://schemas.openxmlformats.org/spreadsheetml/2006/main">
  <numFmts count="2">
    <numFmt numFmtId="164" formatCode="#,##0.00\ &quot;lei&quot;"/>
    <numFmt numFmtId="165" formatCode="m\/yy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6"/>
      <color indexed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9" tint="-0.249977111117893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1" fillId="0" borderId="0"/>
    <xf numFmtId="0" fontId="5" fillId="9" borderId="0" applyNumberFormat="0" applyBorder="0" applyAlignment="0" applyProtection="0"/>
    <xf numFmtId="0" fontId="6" fillId="8" borderId="10" applyNumberFormat="0" applyAlignment="0" applyProtection="0"/>
    <xf numFmtId="0" fontId="7" fillId="10" borderId="0" applyBorder="0">
      <alignment horizontal="center" vertical="center"/>
    </xf>
    <xf numFmtId="0" fontId="1" fillId="0" borderId="11" applyNumberFormat="0" applyFill="0" applyAlignment="0" applyProtection="0"/>
    <xf numFmtId="0" fontId="8" fillId="0" borderId="0" applyFill="0" applyBorder="0">
      <alignment horizontal="justify" vertical="top" wrapText="1"/>
    </xf>
    <xf numFmtId="0" fontId="9" fillId="0" borderId="12" applyNumberFormat="0" applyFill="0" applyAlignment="0" applyProtection="0"/>
    <xf numFmtId="165" fontId="1" fillId="0" borderId="0" applyFill="0" applyBorder="0" applyAlignment="0" applyProtection="0"/>
    <xf numFmtId="0" fontId="10" fillId="0" borderId="0" applyNumberFormat="0" applyFill="0">
      <alignment horizontal="left" vertical="center" wrapText="1"/>
    </xf>
    <xf numFmtId="0" fontId="11" fillId="11" borderId="0" applyNumberFormat="0" applyBorder="0" applyAlignment="0" applyProtection="0"/>
    <xf numFmtId="0" fontId="12" fillId="8" borderId="13" applyNumberFormat="0" applyAlignment="0" applyProtection="0"/>
    <xf numFmtId="0" fontId="8" fillId="2" borderId="0" applyNumberFormat="0" applyBorder="0">
      <protection locked="0"/>
    </xf>
    <xf numFmtId="0" fontId="13" fillId="12" borderId="10" applyNumberFormat="0" applyAlignment="0" applyProtection="0"/>
    <xf numFmtId="4" fontId="3" fillId="13" borderId="11">
      <alignment horizontal="right" vertical="center"/>
    </xf>
    <xf numFmtId="0" fontId="14" fillId="14" borderId="0" applyNumberFormat="0" applyBorder="0" applyAlignment="0" applyProtection="0"/>
    <xf numFmtId="0" fontId="15" fillId="13" borderId="0" applyBorder="0">
      <alignment horizontal="left" vertical="top"/>
    </xf>
    <xf numFmtId="0" fontId="1" fillId="15" borderId="14" applyNumberFormat="0" applyAlignment="0" applyProtection="0"/>
    <xf numFmtId="0" fontId="16" fillId="0" borderId="0" applyNumberFormat="0" applyFill="0" applyBorder="0" applyAlignment="0"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>
      <alignment horizontal="left" vertical="center"/>
    </xf>
    <xf numFmtId="0" fontId="25" fillId="16" borderId="18" applyNumberFormat="0" applyAlignment="0" applyProtection="0"/>
  </cellStyleXfs>
  <cellXfs count="43">
    <xf numFmtId="0" fontId="0" fillId="0" borderId="0" xfId="0"/>
    <xf numFmtId="0" fontId="1" fillId="2" borderId="0" xfId="1" applyFill="1"/>
    <xf numFmtId="164" fontId="3" fillId="3" borderId="3" xfId="1" applyNumberFormat="1" applyFont="1" applyFill="1" applyBorder="1"/>
    <xf numFmtId="0" fontId="1" fillId="2" borderId="3" xfId="1" applyFill="1" applyBorder="1"/>
    <xf numFmtId="164" fontId="1" fillId="2" borderId="3" xfId="1" applyNumberFormat="1" applyFill="1" applyBorder="1"/>
    <xf numFmtId="0" fontId="3" fillId="2" borderId="3" xfId="1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0" fontId="1" fillId="2" borderId="0" xfId="1" applyFill="1" applyAlignment="1">
      <alignment horizontal="left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10" fontId="3" fillId="2" borderId="3" xfId="1" applyNumberFormat="1" applyFont="1" applyFill="1" applyBorder="1"/>
    <xf numFmtId="0" fontId="1" fillId="5" borderId="0" xfId="1" applyFill="1"/>
    <xf numFmtId="0" fontId="3" fillId="4" borderId="3" xfId="1" applyFont="1" applyFill="1" applyBorder="1" applyAlignment="1" applyProtection="1">
      <alignment horizontal="center" vertical="center" wrapText="1"/>
    </xf>
    <xf numFmtId="0" fontId="1" fillId="0" borderId="4" xfId="1" applyFont="1" applyBorder="1" applyProtection="1"/>
    <xf numFmtId="0" fontId="1" fillId="2" borderId="3" xfId="1" applyFill="1" applyBorder="1" applyAlignment="1">
      <alignment horizontal="center"/>
    </xf>
    <xf numFmtId="4" fontId="3" fillId="6" borderId="5" xfId="1" applyNumberFormat="1" applyFont="1" applyFill="1" applyBorder="1" applyProtection="1"/>
    <xf numFmtId="0" fontId="1" fillId="0" borderId="6" xfId="1" applyBorder="1" applyProtection="1"/>
    <xf numFmtId="10" fontId="1" fillId="7" borderId="3" xfId="1" applyNumberFormat="1" applyFill="1" applyBorder="1"/>
    <xf numFmtId="4" fontId="1" fillId="0" borderId="7" xfId="1" applyNumberFormat="1" applyBorder="1" applyProtection="1"/>
    <xf numFmtId="4" fontId="1" fillId="2" borderId="0" xfId="1" applyNumberFormat="1" applyFill="1"/>
    <xf numFmtId="0" fontId="1" fillId="0" borderId="6" xfId="1" applyFont="1" applyBorder="1" applyProtection="1"/>
    <xf numFmtId="10" fontId="1" fillId="2" borderId="3" xfId="1" applyNumberFormat="1" applyFill="1" applyBorder="1" applyAlignment="1">
      <alignment horizontal="center"/>
    </xf>
    <xf numFmtId="4" fontId="3" fillId="3" borderId="3" xfId="1" applyNumberFormat="1" applyFont="1" applyFill="1" applyBorder="1"/>
    <xf numFmtId="0" fontId="3" fillId="0" borderId="6" xfId="1" applyFont="1" applyBorder="1" applyProtection="1"/>
    <xf numFmtId="4" fontId="3" fillId="0" borderId="7" xfId="1" applyNumberFormat="1" applyFont="1" applyBorder="1" applyProtection="1"/>
    <xf numFmtId="0" fontId="1" fillId="0" borderId="8" xfId="1" applyFont="1" applyBorder="1" applyAlignment="1" applyProtection="1">
      <alignment horizontal="left" vertical="center" wrapText="1"/>
    </xf>
    <xf numFmtId="0" fontId="1" fillId="2" borderId="3" xfId="1" applyFill="1" applyBorder="1" applyAlignment="1">
      <alignment horizontal="center" vertical="center" wrapText="1"/>
    </xf>
    <xf numFmtId="4" fontId="1" fillId="2" borderId="8" xfId="1" applyNumberFormat="1" applyFill="1" applyBorder="1" applyAlignment="1" applyProtection="1">
      <alignment horizontal="right" vertical="center" wrapText="1"/>
    </xf>
    <xf numFmtId="0" fontId="1" fillId="0" borderId="9" xfId="1" applyBorder="1" applyAlignment="1" applyProtection="1">
      <alignment horizontal="left" vertical="center" wrapText="1"/>
    </xf>
    <xf numFmtId="10" fontId="1" fillId="7" borderId="3" xfId="1" applyNumberFormat="1" applyFill="1" applyBorder="1" applyAlignment="1">
      <alignment horizontal="right" vertical="center"/>
    </xf>
    <xf numFmtId="4" fontId="1" fillId="0" borderId="9" xfId="1" applyNumberFormat="1" applyBorder="1" applyAlignment="1" applyProtection="1">
      <alignment horizontal="right" vertical="center" wrapText="1"/>
    </xf>
    <xf numFmtId="0" fontId="1" fillId="0" borderId="9" xfId="1" applyFont="1" applyBorder="1" applyAlignment="1" applyProtection="1">
      <alignment horizontal="left" vertical="center" wrapText="1"/>
    </xf>
    <xf numFmtId="4" fontId="3" fillId="0" borderId="9" xfId="1" applyNumberFormat="1" applyFont="1" applyBorder="1" applyAlignment="1" applyProtection="1">
      <alignment horizontal="right" vertical="center" wrapText="1"/>
    </xf>
    <xf numFmtId="0" fontId="4" fillId="2" borderId="0" xfId="1" applyFont="1" applyFill="1" applyAlignment="1">
      <alignment horizontal="center"/>
    </xf>
    <xf numFmtId="0" fontId="1" fillId="2" borderId="9" xfId="1" applyFill="1" applyBorder="1"/>
    <xf numFmtId="10" fontId="1" fillId="7" borderId="9" xfId="1" applyNumberFormat="1" applyFill="1" applyBorder="1"/>
    <xf numFmtId="0" fontId="1" fillId="8" borderId="9" xfId="1" applyFill="1" applyBorder="1" applyAlignment="1">
      <alignment horizontal="center"/>
    </xf>
    <xf numFmtId="10" fontId="1" fillId="17" borderId="3" xfId="1" applyNumberFormat="1" applyFill="1" applyBorder="1" applyAlignment="1">
      <alignment horizontal="right" vertical="center"/>
    </xf>
    <xf numFmtId="0" fontId="2" fillId="18" borderId="1" xfId="1" applyFont="1" applyFill="1" applyBorder="1" applyAlignment="1" applyProtection="1">
      <alignment horizontal="center" vertical="center" wrapText="1"/>
    </xf>
    <xf numFmtId="0" fontId="2" fillId="18" borderId="2" xfId="1" applyFont="1" applyFill="1" applyBorder="1" applyAlignment="1" applyProtection="1">
      <alignment horizontal="center" vertical="center" wrapText="1"/>
    </xf>
    <xf numFmtId="0" fontId="2" fillId="19" borderId="1" xfId="1" applyFont="1" applyFill="1" applyBorder="1" applyAlignment="1"/>
    <xf numFmtId="0" fontId="0" fillId="0" borderId="2" xfId="0" applyBorder="1"/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637189</xdr:colOff>
      <xdr:row>0</xdr:row>
      <xdr:rowOff>151086</xdr:rowOff>
    </xdr:from>
    <xdr:to>
      <xdr:col>2</xdr:col>
      <xdr:colOff>729156</xdr:colOff>
      <xdr:row>1</xdr:row>
      <xdr:rowOff>163994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03" y="151086"/>
          <a:ext cx="729156" cy="1771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ator%20salarii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. tariful de risc"/>
      <sheetName val="1. Calculator salarii - actual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2"/>
  <sheetViews>
    <sheetView tabSelected="1" zoomScale="145" zoomScaleNormal="145" workbookViewId="0">
      <selection activeCell="D4" sqref="D4"/>
    </sheetView>
  </sheetViews>
  <sheetFormatPr defaultColWidth="0" defaultRowHeight="12.75" zeroHeight="1"/>
  <cols>
    <col min="1" max="1" width="9.140625" style="1" customWidth="1"/>
    <col min="2" max="2" width="9.5703125" style="1" customWidth="1"/>
    <col min="3" max="3" width="28.140625" style="1" customWidth="1"/>
    <col min="4" max="4" width="11.85546875" style="1" bestFit="1" customWidth="1"/>
    <col min="5" max="5" width="10.140625" style="1" customWidth="1"/>
    <col min="6" max="6" width="8.5703125" style="1" customWidth="1"/>
    <col min="7" max="7" width="9.140625" style="1" customWidth="1"/>
    <col min="8" max="12" width="9.140625" style="1" hidden="1"/>
    <col min="13" max="13" width="16" style="1" hidden="1"/>
    <col min="14" max="14" width="9.28515625" style="1" hidden="1"/>
    <col min="15" max="16" width="9.140625" style="1" hidden="1"/>
    <col min="17" max="19" width="0" style="1" hidden="1"/>
    <col min="20" max="16384" width="9.140625" style="1" hidden="1"/>
  </cols>
  <sheetData>
    <row r="1" spans="3:6"/>
    <row r="2" spans="3:6" ht="12.75" customHeight="1">
      <c r="C2" s="39" t="s">
        <v>25</v>
      </c>
      <c r="D2" s="42"/>
      <c r="E2" s="42"/>
    </row>
    <row r="3" spans="3:6"/>
    <row r="4" spans="3:6">
      <c r="C4" s="41" t="s">
        <v>4</v>
      </c>
      <c r="D4" s="2">
        <v>1900</v>
      </c>
    </row>
    <row r="5" spans="3:6"/>
    <row r="6" spans="3:6">
      <c r="C6" s="3" t="s">
        <v>5</v>
      </c>
      <c r="D6" s="4">
        <f>E23</f>
        <v>1162.5</v>
      </c>
    </row>
    <row r="7" spans="3:6">
      <c r="C7" s="3" t="s">
        <v>6</v>
      </c>
      <c r="D7" s="4">
        <f>SUM(E17:E18)+E22</f>
        <v>737.5</v>
      </c>
    </row>
    <row r="8" spans="3:6">
      <c r="C8" s="3" t="s">
        <v>7</v>
      </c>
      <c r="D8" s="4">
        <f>SUM(E36:E36)</f>
        <v>42.75</v>
      </c>
    </row>
    <row r="9" spans="3:6">
      <c r="C9" s="5" t="s">
        <v>8</v>
      </c>
      <c r="D9" s="6">
        <f>D6+D7+D8</f>
        <v>1942.75</v>
      </c>
      <c r="E9" s="7"/>
    </row>
    <row r="10" spans="3:6"/>
    <row r="11" spans="3:6" ht="12.75" customHeight="1">
      <c r="C11" s="39" t="s">
        <v>9</v>
      </c>
      <c r="D11" s="40"/>
      <c r="E11" s="40"/>
    </row>
    <row r="12" spans="3:6" ht="12.75" customHeight="1">
      <c r="C12" s="8"/>
      <c r="D12" s="8"/>
      <c r="E12" s="8"/>
    </row>
    <row r="13" spans="3:6" s="12" customFormat="1" ht="12.75" customHeight="1">
      <c r="C13" s="9" t="s">
        <v>10</v>
      </c>
      <c r="D13" s="10"/>
      <c r="E13" s="11">
        <f>(E16-E23)/E23</f>
        <v>0.63440860215053763</v>
      </c>
      <c r="F13" s="1"/>
    </row>
    <row r="14" spans="3:6" s="12" customFormat="1" ht="12.75" customHeight="1">
      <c r="F14" s="1"/>
    </row>
    <row r="15" spans="3:6" ht="12.75" customHeight="1">
      <c r="C15" s="13" t="s">
        <v>11</v>
      </c>
      <c r="D15" s="13" t="s">
        <v>12</v>
      </c>
      <c r="E15" s="13" t="s">
        <v>13</v>
      </c>
    </row>
    <row r="16" spans="3:6">
      <c r="C16" s="14" t="s">
        <v>0</v>
      </c>
      <c r="D16" s="15" t="s">
        <v>14</v>
      </c>
      <c r="E16" s="16">
        <f>D4</f>
        <v>1900</v>
      </c>
    </row>
    <row r="17" spans="3:8">
      <c r="C17" s="17" t="s">
        <v>27</v>
      </c>
      <c r="D17" s="18">
        <v>0.1</v>
      </c>
      <c r="E17" s="19">
        <f>$E$16*D17</f>
        <v>190</v>
      </c>
      <c r="H17" s="20"/>
    </row>
    <row r="18" spans="3:8">
      <c r="C18" s="17" t="s">
        <v>26</v>
      </c>
      <c r="D18" s="38">
        <f>IF(E26="x",D26,IF(E27="x",D27,IF(E28="x",D28,0)))</f>
        <v>0.25</v>
      </c>
      <c r="E18" s="19">
        <f>$E$16*D18</f>
        <v>475</v>
      </c>
    </row>
    <row r="19" spans="3:8">
      <c r="C19" s="21" t="s">
        <v>15</v>
      </c>
      <c r="D19" s="22" t="s">
        <v>14</v>
      </c>
      <c r="E19" s="19">
        <f>E16-E17-E18</f>
        <v>1235</v>
      </c>
    </row>
    <row r="20" spans="3:8">
      <c r="C20" s="21" t="s">
        <v>3</v>
      </c>
      <c r="D20" s="22" t="s">
        <v>14</v>
      </c>
      <c r="E20" s="23">
        <v>510</v>
      </c>
    </row>
    <row r="21" spans="3:8">
      <c r="C21" s="21" t="s">
        <v>16</v>
      </c>
      <c r="D21" s="22" t="s">
        <v>14</v>
      </c>
      <c r="E21" s="19">
        <f>E19-E20</f>
        <v>725</v>
      </c>
    </row>
    <row r="22" spans="3:8">
      <c r="C22" s="17" t="s">
        <v>17</v>
      </c>
      <c r="D22" s="18">
        <v>0.1</v>
      </c>
      <c r="E22" s="19">
        <f>E21*D22</f>
        <v>72.5</v>
      </c>
      <c r="G22" s="20"/>
    </row>
    <row r="23" spans="3:8">
      <c r="C23" s="24" t="s">
        <v>1</v>
      </c>
      <c r="D23" s="22" t="s">
        <v>14</v>
      </c>
      <c r="E23" s="25">
        <f>E19-E22</f>
        <v>1162.5</v>
      </c>
    </row>
    <row r="24" spans="3:8">
      <c r="E24" s="20"/>
    </row>
    <row r="25" spans="3:8">
      <c r="E25" s="34" t="s">
        <v>20</v>
      </c>
    </row>
    <row r="26" spans="3:8">
      <c r="C26" s="35" t="s">
        <v>21</v>
      </c>
      <c r="D26" s="36">
        <v>0.25</v>
      </c>
      <c r="E26" s="37" t="s">
        <v>22</v>
      </c>
    </row>
    <row r="27" spans="3:8">
      <c r="C27" s="35" t="s">
        <v>23</v>
      </c>
      <c r="D27" s="36">
        <v>0.28999999999999998</v>
      </c>
      <c r="E27" s="37"/>
    </row>
    <row r="28" spans="3:8">
      <c r="C28" s="35" t="s">
        <v>24</v>
      </c>
      <c r="D28" s="36">
        <v>0.33</v>
      </c>
      <c r="E28" s="37"/>
    </row>
    <row r="29" spans="3:8"/>
    <row r="30" spans="3:8" ht="12.75" customHeight="1">
      <c r="C30" s="39" t="s">
        <v>18</v>
      </c>
      <c r="D30" s="40"/>
      <c r="E30" s="40"/>
    </row>
    <row r="31" spans="3:8" ht="12.75" customHeight="1"/>
    <row r="32" spans="3:8" ht="12.75" customHeight="1">
      <c r="C32" s="9" t="s">
        <v>10</v>
      </c>
      <c r="D32" s="10"/>
      <c r="E32" s="22">
        <f>(E37-E35)/E35</f>
        <v>2.2499999999999999E-2</v>
      </c>
    </row>
    <row r="33" spans="3:5" ht="12.75" customHeight="1"/>
    <row r="34" spans="3:5" ht="12.75" customHeight="1">
      <c r="C34" s="13" t="s">
        <v>11</v>
      </c>
      <c r="D34" s="13" t="s">
        <v>12</v>
      </c>
      <c r="E34" s="13" t="s">
        <v>13</v>
      </c>
    </row>
    <row r="35" spans="3:5">
      <c r="C35" s="26" t="s">
        <v>0</v>
      </c>
      <c r="D35" s="27" t="s">
        <v>14</v>
      </c>
      <c r="E35" s="28">
        <f>E16</f>
        <v>1900</v>
      </c>
    </row>
    <row r="36" spans="3:5" ht="25.5">
      <c r="C36" s="29" t="s">
        <v>2</v>
      </c>
      <c r="D36" s="30">
        <v>2.2499999999999999E-2</v>
      </c>
      <c r="E36" s="31">
        <f>$E$35*D36</f>
        <v>42.75</v>
      </c>
    </row>
    <row r="37" spans="3:5">
      <c r="C37" s="32" t="s">
        <v>19</v>
      </c>
      <c r="D37" s="22" t="s">
        <v>14</v>
      </c>
      <c r="E37" s="33">
        <f>E35+E36</f>
        <v>1942.75</v>
      </c>
    </row>
    <row r="38" spans="3:5"/>
    <row r="39" spans="3:5"/>
    <row r="40" spans="3:5" ht="12.75" hidden="1" customHeight="1"/>
    <row r="41" spans="3:5" hidden="1"/>
    <row r="42" spans="3:5" hidden="1"/>
    <row r="43" spans="3:5" hidden="1"/>
    <row r="44" spans="3:5" hidden="1"/>
    <row r="45" spans="3:5" hidden="1"/>
    <row r="46" spans="3:5" hidden="1"/>
    <row r="47" spans="3:5" hidden="1"/>
    <row r="48" spans="3:5" hidden="1"/>
    <row r="49" hidden="1"/>
    <row r="50" hidden="1"/>
    <row r="51" hidden="1"/>
    <row r="52"/>
  </sheetData>
  <sheetProtection selectLockedCells="1" selectUnlockedCells="1"/>
  <mergeCells count="5">
    <mergeCell ref="C2:E2"/>
    <mergeCell ref="C11:E11"/>
    <mergeCell ref="C13:D13"/>
    <mergeCell ref="C30:E30"/>
    <mergeCell ref="C32:D3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Calculator salarii - 2018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2017-10-30T08:27:57Z</dcterms:created>
  <dcterms:modified xsi:type="dcterms:W3CDTF">2017-10-30T10:33:46Z</dcterms:modified>
</cp:coreProperties>
</file>