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 tabRatio="918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E13" i="1"/>
  <c r="E12" s="1"/>
  <c r="AI10"/>
  <c r="AI9"/>
  <c r="P13"/>
  <c r="P12"/>
  <c r="N12"/>
  <c r="N13"/>
  <c r="AI8"/>
  <c r="AI7"/>
  <c r="AI6"/>
  <c r="AI5"/>
  <c r="F13"/>
  <c r="F11"/>
  <c r="F9"/>
  <c r="P8"/>
  <c r="P11"/>
  <c r="P10"/>
  <c r="P9"/>
  <c r="N21"/>
  <c r="N11"/>
  <c r="N10"/>
  <c r="N9"/>
  <c r="N8"/>
  <c r="K37"/>
  <c r="N37" s="1"/>
  <c r="N22"/>
  <c r="N23"/>
  <c r="N24"/>
  <c r="N25"/>
  <c r="N26"/>
  <c r="N27"/>
  <c r="N28"/>
  <c r="N29"/>
  <c r="N30"/>
  <c r="N31"/>
  <c r="N32"/>
  <c r="N33"/>
  <c r="N34"/>
  <c r="N35"/>
  <c r="L8" l="1"/>
  <c r="L10"/>
  <c r="L9"/>
  <c r="L11"/>
  <c r="L12"/>
  <c r="L13"/>
  <c r="E11"/>
</calcChain>
</file>

<file path=xl/sharedStrings.xml><?xml version="1.0" encoding="utf-8"?>
<sst xmlns="http://schemas.openxmlformats.org/spreadsheetml/2006/main" count="39" uniqueCount="30">
  <si>
    <t>Venitul total (lei):</t>
  </si>
  <si>
    <t>Cheltuieli totale (lei):</t>
  </si>
  <si>
    <t>Care sunt cheltuielile mele?</t>
  </si>
  <si>
    <t>Nr .crt.</t>
  </si>
  <si>
    <t>Suma:</t>
  </si>
  <si>
    <t>Categoria:</t>
  </si>
  <si>
    <t>Denumire:</t>
  </si>
  <si>
    <t>Produse nealimentare</t>
  </si>
  <si>
    <t>Utilități</t>
  </si>
  <si>
    <t>Produse alimentare</t>
  </si>
  <si>
    <t>Servicii</t>
  </si>
  <si>
    <t>Haine</t>
  </si>
  <si>
    <t>Tigari</t>
  </si>
  <si>
    <t>Intretinere</t>
  </si>
  <si>
    <t>Pantofi</t>
  </si>
  <si>
    <t>Factura de electricitate</t>
  </si>
  <si>
    <t>Abonament transport in comun</t>
  </si>
  <si>
    <t>TOTAL:</t>
  </si>
  <si>
    <t>Categorii cheltuieli</t>
  </si>
  <si>
    <t>Timp liber</t>
  </si>
  <si>
    <t>Bilete tabara</t>
  </si>
  <si>
    <t>Care este bugetul tău?</t>
  </si>
  <si>
    <t>Care este structura bugetului tău?</t>
  </si>
  <si>
    <t>Introdu explicațiile mai jos:</t>
  </si>
  <si>
    <t>Alege din lista de mai jos:</t>
  </si>
  <si>
    <t>Introdu valoarea:</t>
  </si>
  <si>
    <t>Cumparaturi magazin</t>
  </si>
  <si>
    <t>Buget personal</t>
  </si>
  <si>
    <t>Impozite și taxe</t>
  </si>
  <si>
    <t>Impozit pentru locuință</t>
  </si>
</sst>
</file>

<file path=xl/styles.xml><?xml version="1.0" encoding="utf-8"?>
<styleSheet xmlns="http://schemas.openxmlformats.org/spreadsheetml/2006/main">
  <numFmts count="1">
    <numFmt numFmtId="164" formatCode="#,##0.00_ ;[Red]\-#,##0.00\ "/>
  </numFmts>
  <fonts count="13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0"/>
      <name val="Arial"/>
      <family val="2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i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4" tint="0.79998168889431442"/>
      <name val="Arial"/>
      <family val="2"/>
    </font>
    <font>
      <b/>
      <sz val="12"/>
      <color theme="0"/>
      <name val="Arial"/>
      <family val="2"/>
    </font>
    <font>
      <b/>
      <i/>
      <sz val="12"/>
      <color theme="4" tint="0.79998168889431442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00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0" xfId="0" applyFill="1"/>
    <xf numFmtId="0" fontId="0" fillId="5" borderId="0" xfId="0" applyFill="1"/>
    <xf numFmtId="0" fontId="0" fillId="6" borderId="0" xfId="0" applyFill="1"/>
    <xf numFmtId="0" fontId="0" fillId="7" borderId="0" xfId="0" applyFill="1"/>
    <xf numFmtId="0" fontId="1" fillId="6" borderId="0" xfId="0" applyFont="1" applyFill="1" applyAlignment="1">
      <alignment horizontal="center" vertical="center"/>
    </xf>
    <xf numFmtId="0" fontId="5" fillId="7" borderId="0" xfId="0" applyFont="1" applyFill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0" fontId="3" fillId="5" borderId="0" xfId="0" applyNumberFormat="1" applyFont="1" applyFill="1" applyAlignment="1">
      <alignment horizontal="center" vertical="center"/>
    </xf>
    <xf numFmtId="0" fontId="5" fillId="5" borderId="0" xfId="0" applyFont="1" applyFill="1"/>
    <xf numFmtId="0" fontId="6" fillId="7" borderId="0" xfId="0" applyFont="1" applyFill="1" applyBorder="1" applyAlignment="1">
      <alignment horizontal="center" vertical="center"/>
    </xf>
    <xf numFmtId="0" fontId="5" fillId="7" borderId="0" xfId="0" applyFont="1" applyFill="1" applyAlignment="1">
      <alignment horizontal="left" vertical="center"/>
    </xf>
    <xf numFmtId="0" fontId="0" fillId="7" borderId="0" xfId="0" applyFill="1" applyAlignment="1">
      <alignment horizontal="left"/>
    </xf>
    <xf numFmtId="10" fontId="0" fillId="5" borderId="0" xfId="0" applyNumberFormat="1" applyFill="1"/>
    <xf numFmtId="0" fontId="8" fillId="6" borderId="0" xfId="0" applyFont="1" applyFill="1" applyAlignment="1">
      <alignment horizontal="center" vertical="center"/>
    </xf>
    <xf numFmtId="4" fontId="2" fillId="2" borderId="2" xfId="0" applyNumberFormat="1" applyFont="1" applyFill="1" applyBorder="1" applyAlignment="1">
      <alignment horizontal="center" vertical="center"/>
    </xf>
    <xf numFmtId="0" fontId="2" fillId="7" borderId="0" xfId="0" applyFont="1" applyFill="1" applyBorder="1"/>
    <xf numFmtId="0" fontId="2" fillId="7" borderId="0" xfId="0" applyFont="1" applyFill="1" applyBorder="1" applyAlignment="1">
      <alignment horizontal="center" vertical="center"/>
    </xf>
    <xf numFmtId="4" fontId="3" fillId="9" borderId="0" xfId="0" applyNumberFormat="1" applyFont="1" applyFill="1" applyAlignment="1">
      <alignment horizontal="right" vertical="center"/>
    </xf>
    <xf numFmtId="164" fontId="2" fillId="10" borderId="2" xfId="0" applyNumberFormat="1" applyFont="1" applyFill="1" applyBorder="1" applyAlignment="1">
      <alignment horizontal="center" vertical="center"/>
    </xf>
    <xf numFmtId="10" fontId="0" fillId="10" borderId="3" xfId="0" applyNumberFormat="1" applyFill="1" applyBorder="1"/>
    <xf numFmtId="0" fontId="9" fillId="4" borderId="7" xfId="0" applyFont="1" applyFill="1" applyBorder="1" applyAlignment="1">
      <alignment horizontal="center" vertical="center"/>
    </xf>
    <xf numFmtId="0" fontId="9" fillId="4" borderId="8" xfId="0" applyFont="1" applyFill="1" applyBorder="1" applyAlignment="1">
      <alignment horizontal="center" vertical="center"/>
    </xf>
    <xf numFmtId="0" fontId="9" fillId="4" borderId="9" xfId="0" applyFont="1" applyFill="1" applyBorder="1" applyAlignment="1">
      <alignment horizontal="center" vertical="center"/>
    </xf>
    <xf numFmtId="0" fontId="9" fillId="4" borderId="10" xfId="0" applyFont="1" applyFill="1" applyBorder="1" applyAlignment="1">
      <alignment horizontal="center" vertical="center"/>
    </xf>
    <xf numFmtId="0" fontId="9" fillId="4" borderId="11" xfId="0" applyFont="1" applyFill="1" applyBorder="1" applyAlignment="1">
      <alignment horizontal="center" vertical="center"/>
    </xf>
    <xf numFmtId="0" fontId="9" fillId="4" borderId="12" xfId="0" applyFont="1" applyFill="1" applyBorder="1" applyAlignment="1">
      <alignment horizontal="center" vertical="center"/>
    </xf>
    <xf numFmtId="4" fontId="7" fillId="6" borderId="4" xfId="0" applyNumberFormat="1" applyFont="1" applyFill="1" applyBorder="1" applyAlignment="1">
      <alignment horizontal="center" vertical="center"/>
    </xf>
    <xf numFmtId="4" fontId="7" fillId="6" borderId="6" xfId="0" applyNumberFormat="1" applyFont="1" applyFill="1" applyBorder="1" applyAlignment="1">
      <alignment horizontal="center" vertical="center"/>
    </xf>
    <xf numFmtId="4" fontId="7" fillId="6" borderId="4" xfId="0" applyNumberFormat="1" applyFont="1" applyFill="1" applyBorder="1" applyAlignment="1">
      <alignment horizontal="right" vertical="center"/>
    </xf>
    <xf numFmtId="4" fontId="7" fillId="6" borderId="6" xfId="0" applyNumberFormat="1" applyFont="1" applyFill="1" applyBorder="1" applyAlignment="1">
      <alignment horizontal="right" vertical="center"/>
    </xf>
    <xf numFmtId="0" fontId="2" fillId="2" borderId="4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left" vertical="center"/>
    </xf>
    <xf numFmtId="0" fontId="5" fillId="7" borderId="1" xfId="0" applyFont="1" applyFill="1" applyBorder="1" applyAlignment="1">
      <alignment horizontal="center" vertical="center"/>
    </xf>
    <xf numFmtId="4" fontId="6" fillId="2" borderId="4" xfId="0" applyNumberFormat="1" applyFont="1" applyFill="1" applyBorder="1" applyAlignment="1">
      <alignment horizontal="right" vertical="center"/>
    </xf>
    <xf numFmtId="4" fontId="6" fillId="2" borderId="6" xfId="0" applyNumberFormat="1" applyFont="1" applyFill="1" applyBorder="1" applyAlignment="1">
      <alignment horizontal="right" vertical="center"/>
    </xf>
    <xf numFmtId="0" fontId="2" fillId="7" borderId="0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4" fillId="4" borderId="0" xfId="0" applyFont="1" applyFill="1" applyBorder="1" applyAlignment="1">
      <alignment horizontal="center" vertical="center"/>
    </xf>
    <xf numFmtId="4" fontId="1" fillId="11" borderId="2" xfId="0" applyNumberFormat="1" applyFont="1" applyFill="1" applyBorder="1" applyAlignment="1">
      <alignment horizontal="center" vertical="center"/>
    </xf>
    <xf numFmtId="0" fontId="10" fillId="4" borderId="0" xfId="0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horizontal="center" vertical="center"/>
    </xf>
    <xf numFmtId="0" fontId="12" fillId="4" borderId="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10"/>
  <c:chart>
    <c:autoTitleDeleted val="1"/>
    <c:plotArea>
      <c:layout/>
      <c:doughnutChart>
        <c:varyColors val="1"/>
        <c:ser>
          <c:idx val="0"/>
          <c:order val="0"/>
          <c:explosion val="25"/>
          <c:cat>
            <c:strRef>
              <c:f>Sheet1!$I$8:$K$13</c:f>
              <c:strCache>
                <c:ptCount val="6"/>
                <c:pt idx="0">
                  <c:v>Produse alimentare</c:v>
                </c:pt>
                <c:pt idx="1">
                  <c:v>Produse nealimentare</c:v>
                </c:pt>
                <c:pt idx="2">
                  <c:v>Utilități</c:v>
                </c:pt>
                <c:pt idx="3">
                  <c:v>Servicii</c:v>
                </c:pt>
                <c:pt idx="4">
                  <c:v>Timp liber</c:v>
                </c:pt>
                <c:pt idx="5">
                  <c:v>Impozite și taxe</c:v>
                </c:pt>
              </c:strCache>
            </c:strRef>
          </c:cat>
          <c:val>
            <c:numRef>
              <c:f>Sheet1!$I$8:$I$13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ser>
          <c:idx val="1"/>
          <c:order val="1"/>
          <c:explosion val="25"/>
          <c:cat>
            <c:strRef>
              <c:f>Sheet1!$I$8:$K$13</c:f>
              <c:strCache>
                <c:ptCount val="6"/>
                <c:pt idx="0">
                  <c:v>Produse alimentare</c:v>
                </c:pt>
                <c:pt idx="1">
                  <c:v>Produse nealimentare</c:v>
                </c:pt>
                <c:pt idx="2">
                  <c:v>Utilități</c:v>
                </c:pt>
                <c:pt idx="3">
                  <c:v>Servicii</c:v>
                </c:pt>
                <c:pt idx="4">
                  <c:v>Timp liber</c:v>
                </c:pt>
                <c:pt idx="5">
                  <c:v>Impozite și taxe</c:v>
                </c:pt>
              </c:strCache>
            </c:strRef>
          </c:cat>
          <c:val>
            <c:numRef>
              <c:f>Sheet1!$J$8:$J$13</c:f>
              <c:numCache>
                <c:formatCode>General</c:formatCode>
                <c:ptCount val="6"/>
              </c:numCache>
            </c:numRef>
          </c:val>
        </c:ser>
        <c:ser>
          <c:idx val="2"/>
          <c:order val="2"/>
          <c:explosion val="25"/>
          <c:cat>
            <c:strRef>
              <c:f>Sheet1!$I$8:$K$13</c:f>
              <c:strCache>
                <c:ptCount val="6"/>
                <c:pt idx="0">
                  <c:v>Produse alimentare</c:v>
                </c:pt>
                <c:pt idx="1">
                  <c:v>Produse nealimentare</c:v>
                </c:pt>
                <c:pt idx="2">
                  <c:v>Utilități</c:v>
                </c:pt>
                <c:pt idx="3">
                  <c:v>Servicii</c:v>
                </c:pt>
                <c:pt idx="4">
                  <c:v>Timp liber</c:v>
                </c:pt>
                <c:pt idx="5">
                  <c:v>Impozite și taxe</c:v>
                </c:pt>
              </c:strCache>
            </c:strRef>
          </c:cat>
          <c:val>
            <c:numRef>
              <c:f>Sheet1!$K$8:$K$13</c:f>
              <c:numCache>
                <c:formatCode>General</c:formatCode>
                <c:ptCount val="6"/>
              </c:numCache>
            </c:numRef>
          </c:val>
        </c:ser>
        <c:ser>
          <c:idx val="3"/>
          <c:order val="3"/>
          <c:cat>
            <c:strRef>
              <c:f>Sheet1!$I$8:$K$13</c:f>
              <c:strCache>
                <c:ptCount val="6"/>
                <c:pt idx="0">
                  <c:v>Produse alimentare</c:v>
                </c:pt>
                <c:pt idx="1">
                  <c:v>Produse nealimentare</c:v>
                </c:pt>
                <c:pt idx="2">
                  <c:v>Utilități</c:v>
                </c:pt>
                <c:pt idx="3">
                  <c:v>Servicii</c:v>
                </c:pt>
                <c:pt idx="4">
                  <c:v>Timp liber</c:v>
                </c:pt>
                <c:pt idx="5">
                  <c:v>Impozite și taxe</c:v>
                </c:pt>
              </c:strCache>
            </c:strRef>
          </c:cat>
          <c:val>
            <c:numRef>
              <c:f>Sheet1!$L$8:$L$13</c:f>
              <c:numCache>
                <c:formatCode>0.00%</c:formatCode>
                <c:ptCount val="6"/>
                <c:pt idx="0">
                  <c:v>0.125</c:v>
                </c:pt>
                <c:pt idx="1">
                  <c:v>0.3125</c:v>
                </c:pt>
                <c:pt idx="2">
                  <c:v>3.7499999999999999E-2</c:v>
                </c:pt>
                <c:pt idx="3">
                  <c:v>0.15</c:v>
                </c:pt>
                <c:pt idx="4">
                  <c:v>0.3</c:v>
                </c:pt>
                <c:pt idx="5">
                  <c:v>7.4999999999999997E-2</c:v>
                </c:pt>
              </c:numCache>
            </c:numRef>
          </c:val>
        </c:ser>
        <c:firstSliceAng val="0"/>
        <c:holeSize val="50"/>
      </c:doughnutChart>
    </c:plotArea>
    <c:legend>
      <c:legendPos val="r"/>
      <c:layout>
        <c:manualLayout>
          <c:xMode val="edge"/>
          <c:yMode val="edge"/>
          <c:x val="0.62449673960726571"/>
          <c:y val="9.1663668944935217E-2"/>
          <c:w val="0.35284037087432063"/>
          <c:h val="0.81667212918182186"/>
        </c:manualLayout>
      </c:layout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19049</xdr:colOff>
      <xdr:row>4</xdr:row>
      <xdr:rowOff>180975</xdr:rowOff>
    </xdr:from>
    <xdr:to>
      <xdr:col>22</xdr:col>
      <xdr:colOff>114300</xdr:colOff>
      <xdr:row>13</xdr:row>
      <xdr:rowOff>180975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1:AI38"/>
  <sheetViews>
    <sheetView tabSelected="1" workbookViewId="0">
      <selection activeCell="H8" sqref="H8"/>
    </sheetView>
  </sheetViews>
  <sheetFormatPr defaultRowHeight="15"/>
  <cols>
    <col min="1" max="2" width="9.140625" style="1"/>
    <col min="3" max="3" width="3.7109375" style="1" customWidth="1"/>
    <col min="4" max="4" width="9.140625" style="1"/>
    <col min="5" max="5" width="21.85546875" style="1" customWidth="1"/>
    <col min="6" max="6" width="9.140625" style="1"/>
    <col min="7" max="7" width="2.7109375" style="1" customWidth="1"/>
    <col min="8" max="8" width="12" style="1" customWidth="1"/>
    <col min="9" max="9" width="11" style="1" customWidth="1"/>
    <col min="10" max="10" width="2.7109375" style="1" customWidth="1"/>
    <col min="11" max="11" width="8.140625" style="1" customWidth="1"/>
    <col min="12" max="12" width="9.140625" style="1"/>
    <col min="13" max="13" width="1.85546875" style="1" customWidth="1"/>
    <col min="14" max="14" width="10.28515625" style="1" customWidth="1"/>
    <col min="15" max="15" width="1.5703125" style="1" customWidth="1"/>
    <col min="16" max="16384" width="9.140625" style="1"/>
  </cols>
  <sheetData>
    <row r="1" spans="3:35" ht="15.75" thickBot="1"/>
    <row r="2" spans="3:35">
      <c r="C2" s="21" t="s">
        <v>27</v>
      </c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3"/>
    </row>
    <row r="3" spans="3:35" ht="15.75" thickBot="1">
      <c r="C3" s="24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6"/>
    </row>
    <row r="4" spans="3:35">
      <c r="AI4" s="1" t="s">
        <v>18</v>
      </c>
    </row>
    <row r="5" spans="3:35">
      <c r="AI5" s="1" t="str">
        <f t="shared" ref="AI5:AI10" si="0">I8</f>
        <v>Produse alimentare</v>
      </c>
    </row>
    <row r="6" spans="3:35" ht="23.25" customHeight="1">
      <c r="C6" s="42" t="s">
        <v>21</v>
      </c>
      <c r="D6" s="42"/>
      <c r="E6" s="42"/>
      <c r="F6" s="42"/>
      <c r="G6" s="42"/>
      <c r="H6" s="43" t="s">
        <v>22</v>
      </c>
      <c r="I6" s="43"/>
      <c r="J6" s="43"/>
      <c r="K6" s="43"/>
      <c r="L6" s="43"/>
      <c r="M6" s="43"/>
      <c r="N6" s="43"/>
      <c r="O6" s="43"/>
      <c r="P6" s="43"/>
      <c r="AI6" s="1" t="str">
        <f t="shared" si="0"/>
        <v>Produse nealimentare</v>
      </c>
    </row>
    <row r="7" spans="3:35">
      <c r="C7" s="3"/>
      <c r="D7" s="3"/>
      <c r="E7" s="3"/>
      <c r="F7" s="3"/>
      <c r="G7" s="3"/>
      <c r="H7" s="2"/>
      <c r="I7" s="2"/>
      <c r="J7" s="2"/>
      <c r="K7" s="2"/>
      <c r="L7" s="2"/>
      <c r="M7" s="2"/>
      <c r="N7" s="2"/>
      <c r="O7" s="2"/>
      <c r="P7" s="2"/>
      <c r="AI7" s="1" t="str">
        <f t="shared" si="0"/>
        <v>Utilități</v>
      </c>
    </row>
    <row r="8" spans="3:35" ht="15.75" thickBot="1">
      <c r="C8" s="3"/>
      <c r="D8" s="3"/>
      <c r="E8" s="5" t="s">
        <v>0</v>
      </c>
      <c r="F8" s="3"/>
      <c r="G8" s="3"/>
      <c r="H8" s="2"/>
      <c r="I8" s="31" t="s">
        <v>9</v>
      </c>
      <c r="J8" s="32"/>
      <c r="K8" s="33"/>
      <c r="L8" s="20">
        <f>N8/K37</f>
        <v>0.125</v>
      </c>
      <c r="M8" s="2"/>
      <c r="N8" s="18">
        <f>SUMIF(H21:I35,I8,K21:L35)</f>
        <v>250</v>
      </c>
      <c r="O8" s="2"/>
      <c r="P8" s="9" t="str">
        <f>IF(K21="","","lei")</f>
        <v>lei</v>
      </c>
      <c r="AI8" s="1" t="str">
        <f t="shared" si="0"/>
        <v>Servicii</v>
      </c>
    </row>
    <row r="9" spans="3:35" ht="15.75" thickBot="1">
      <c r="C9" s="3"/>
      <c r="D9" s="3"/>
      <c r="E9" s="15">
        <v>2500</v>
      </c>
      <c r="F9" s="14" t="str">
        <f>IF(K21="","","lei")</f>
        <v>lei</v>
      </c>
      <c r="G9" s="3"/>
      <c r="H9" s="2"/>
      <c r="I9" s="31" t="s">
        <v>7</v>
      </c>
      <c r="J9" s="32"/>
      <c r="K9" s="33"/>
      <c r="L9" s="20">
        <f>N9/K37</f>
        <v>0.3125</v>
      </c>
      <c r="M9" s="2"/>
      <c r="N9" s="18">
        <f>SUMIF(H21:I35,I9,K21:L35)</f>
        <v>625</v>
      </c>
      <c r="O9" s="2"/>
      <c r="P9" s="9" t="str">
        <f>IF(K21="","","lei")</f>
        <v>lei</v>
      </c>
      <c r="AI9" s="1" t="str">
        <f t="shared" si="0"/>
        <v>Timp liber</v>
      </c>
    </row>
    <row r="10" spans="3:35" ht="15.75" thickBot="1">
      <c r="C10" s="3"/>
      <c r="D10" s="3"/>
      <c r="E10" s="5" t="s">
        <v>1</v>
      </c>
      <c r="F10" s="14"/>
      <c r="G10" s="3"/>
      <c r="H10" s="2"/>
      <c r="I10" s="31" t="s">
        <v>8</v>
      </c>
      <c r="J10" s="32"/>
      <c r="K10" s="33"/>
      <c r="L10" s="20">
        <f>N10/K37</f>
        <v>3.7499999999999999E-2</v>
      </c>
      <c r="M10" s="2"/>
      <c r="N10" s="18">
        <f>SUMIF(H21:I35,I10,K21:L35)</f>
        <v>75</v>
      </c>
      <c r="O10" s="2"/>
      <c r="P10" s="9" t="str">
        <f>IF(K21="","","lei")</f>
        <v>lei</v>
      </c>
      <c r="AI10" s="1" t="str">
        <f t="shared" si="0"/>
        <v>Impozite și taxe</v>
      </c>
    </row>
    <row r="11" spans="3:35" ht="15.75" thickBot="1">
      <c r="C11" s="3"/>
      <c r="D11" s="3"/>
      <c r="E11" s="41">
        <f>K37</f>
        <v>2000</v>
      </c>
      <c r="F11" s="14" t="str">
        <f>IF(K21="","","lei")</f>
        <v>lei</v>
      </c>
      <c r="G11" s="3"/>
      <c r="H11" s="2"/>
      <c r="I11" s="31" t="s">
        <v>10</v>
      </c>
      <c r="J11" s="32"/>
      <c r="K11" s="33"/>
      <c r="L11" s="20">
        <f>N11/K37</f>
        <v>0.15</v>
      </c>
      <c r="M11" s="2"/>
      <c r="N11" s="18">
        <f>SUMIF(H21:I35,I11,K21:L35)</f>
        <v>300</v>
      </c>
      <c r="O11" s="2"/>
      <c r="P11" s="9" t="str">
        <f>IF(K21="","","lei")</f>
        <v>lei</v>
      </c>
    </row>
    <row r="12" spans="3:35" ht="15.75" thickBot="1">
      <c r="C12" s="3"/>
      <c r="D12" s="3"/>
      <c r="E12" s="5" t="str">
        <f>IF(E13&gt;=0, "Economii realizate (lei)","Deficit înregistrat (lei):")</f>
        <v>Economii realizate (lei)</v>
      </c>
      <c r="F12" s="14"/>
      <c r="G12" s="3"/>
      <c r="H12" s="2"/>
      <c r="I12" s="31" t="s">
        <v>19</v>
      </c>
      <c r="J12" s="32"/>
      <c r="K12" s="33"/>
      <c r="L12" s="20">
        <f>N12/K37</f>
        <v>0.3</v>
      </c>
      <c r="M12" s="8"/>
      <c r="N12" s="18">
        <f>SUMIF(H21:I35,I12,K21:L35)</f>
        <v>600</v>
      </c>
      <c r="O12" s="2"/>
      <c r="P12" s="9" t="str">
        <f>IF(K23="","","lei")</f>
        <v>lei</v>
      </c>
    </row>
    <row r="13" spans="3:35" ht="15.75" thickBot="1">
      <c r="C13" s="3"/>
      <c r="D13" s="3"/>
      <c r="E13" s="19">
        <f>E9-E11</f>
        <v>500</v>
      </c>
      <c r="F13" s="14" t="str">
        <f>IF(K21="","","lei")</f>
        <v>lei</v>
      </c>
      <c r="G13" s="3"/>
      <c r="H13" s="2"/>
      <c r="I13" s="31" t="s">
        <v>28</v>
      </c>
      <c r="J13" s="32"/>
      <c r="K13" s="33"/>
      <c r="L13" s="20">
        <f>N13/K37</f>
        <v>7.4999999999999997E-2</v>
      </c>
      <c r="M13" s="8"/>
      <c r="N13" s="18">
        <f>SUMIF(H21:I35,I13,K21:L35)</f>
        <v>150</v>
      </c>
      <c r="O13" s="2"/>
      <c r="P13" s="9" t="str">
        <f>IF(K25="","","lei")</f>
        <v>lei</v>
      </c>
    </row>
    <row r="14" spans="3:35">
      <c r="C14" s="3"/>
      <c r="D14" s="3"/>
      <c r="E14" s="3"/>
      <c r="F14" s="3"/>
      <c r="G14" s="3"/>
      <c r="H14" s="2"/>
      <c r="I14" s="2"/>
      <c r="J14" s="2"/>
      <c r="K14" s="2"/>
      <c r="L14" s="13"/>
      <c r="M14" s="2"/>
      <c r="N14" s="2"/>
      <c r="O14" s="2"/>
      <c r="P14" s="2"/>
    </row>
    <row r="17" spans="3:16">
      <c r="C17" s="44" t="s">
        <v>2</v>
      </c>
      <c r="D17" s="44"/>
      <c r="E17" s="44"/>
      <c r="F17" s="44"/>
      <c r="G17" s="44"/>
      <c r="H17" s="40"/>
      <c r="I17" s="40"/>
      <c r="J17" s="40"/>
      <c r="K17" s="40"/>
      <c r="L17" s="40"/>
      <c r="M17" s="40"/>
      <c r="N17" s="40"/>
      <c r="O17" s="40"/>
      <c r="P17" s="40"/>
    </row>
    <row r="18" spans="3:16">
      <c r="C18" s="4"/>
      <c r="D18" s="4"/>
      <c r="E18" s="6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</row>
    <row r="19" spans="3:16">
      <c r="C19" s="4"/>
      <c r="D19" s="17" t="s">
        <v>3</v>
      </c>
      <c r="E19" s="37" t="s">
        <v>6</v>
      </c>
      <c r="F19" s="37"/>
      <c r="G19" s="16"/>
      <c r="H19" s="37" t="s">
        <v>5</v>
      </c>
      <c r="I19" s="37"/>
      <c r="J19" s="16"/>
      <c r="K19" s="37" t="s">
        <v>4</v>
      </c>
      <c r="L19" s="37"/>
      <c r="M19" s="10"/>
      <c r="N19" s="4"/>
      <c r="O19" s="4"/>
      <c r="P19" s="4"/>
    </row>
    <row r="20" spans="3:16">
      <c r="C20" s="4"/>
      <c r="D20" s="10"/>
      <c r="E20" s="34" t="s">
        <v>23</v>
      </c>
      <c r="F20" s="34"/>
      <c r="G20" s="16"/>
      <c r="H20" s="34" t="s">
        <v>24</v>
      </c>
      <c r="I20" s="34"/>
      <c r="J20" s="16"/>
      <c r="K20" s="34" t="s">
        <v>25</v>
      </c>
      <c r="L20" s="34"/>
      <c r="M20" s="10"/>
      <c r="N20" s="4"/>
      <c r="O20" s="4"/>
      <c r="P20" s="4"/>
    </row>
    <row r="21" spans="3:16">
      <c r="C21" s="4"/>
      <c r="D21" s="7">
        <v>1</v>
      </c>
      <c r="E21" s="31" t="s">
        <v>11</v>
      </c>
      <c r="F21" s="33"/>
      <c r="G21" s="4"/>
      <c r="H21" s="38" t="s">
        <v>7</v>
      </c>
      <c r="I21" s="39"/>
      <c r="J21" s="4"/>
      <c r="K21" s="35">
        <v>250</v>
      </c>
      <c r="L21" s="36"/>
      <c r="M21" s="10"/>
      <c r="N21" s="11" t="str">
        <f>IF(K21="","","lei")</f>
        <v>lei</v>
      </c>
      <c r="O21" s="11"/>
      <c r="P21" s="4"/>
    </row>
    <row r="22" spans="3:16">
      <c r="C22" s="4"/>
      <c r="D22" s="7">
        <v>2</v>
      </c>
      <c r="E22" s="31" t="s">
        <v>15</v>
      </c>
      <c r="F22" s="33"/>
      <c r="G22" s="4"/>
      <c r="H22" s="38" t="s">
        <v>8</v>
      </c>
      <c r="I22" s="39"/>
      <c r="J22" s="4"/>
      <c r="K22" s="35">
        <v>75</v>
      </c>
      <c r="L22" s="36"/>
      <c r="M22" s="10"/>
      <c r="N22" s="11" t="str">
        <f t="shared" ref="N22:N37" si="1">IF(K22="","","lei")</f>
        <v>lei</v>
      </c>
      <c r="O22" s="11"/>
      <c r="P22" s="4"/>
    </row>
    <row r="23" spans="3:16">
      <c r="C23" s="4"/>
      <c r="D23" s="7">
        <v>3</v>
      </c>
      <c r="E23" s="31" t="s">
        <v>12</v>
      </c>
      <c r="F23" s="33"/>
      <c r="G23" s="4"/>
      <c r="H23" s="38" t="s">
        <v>7</v>
      </c>
      <c r="I23" s="39"/>
      <c r="J23" s="4"/>
      <c r="K23" s="35">
        <v>225</v>
      </c>
      <c r="L23" s="36"/>
      <c r="M23" s="10"/>
      <c r="N23" s="11" t="str">
        <f t="shared" si="1"/>
        <v>lei</v>
      </c>
      <c r="O23" s="11"/>
      <c r="P23" s="4"/>
    </row>
    <row r="24" spans="3:16">
      <c r="C24" s="4"/>
      <c r="D24" s="7">
        <v>4</v>
      </c>
      <c r="E24" s="31" t="s">
        <v>13</v>
      </c>
      <c r="F24" s="33"/>
      <c r="G24" s="4"/>
      <c r="H24" s="38" t="s">
        <v>10</v>
      </c>
      <c r="I24" s="39"/>
      <c r="J24" s="4"/>
      <c r="K24" s="35">
        <v>200</v>
      </c>
      <c r="L24" s="36"/>
      <c r="M24" s="10"/>
      <c r="N24" s="11" t="str">
        <f t="shared" si="1"/>
        <v>lei</v>
      </c>
      <c r="O24" s="11"/>
      <c r="P24" s="4"/>
    </row>
    <row r="25" spans="3:16">
      <c r="C25" s="4"/>
      <c r="D25" s="7">
        <v>5</v>
      </c>
      <c r="E25" s="31" t="s">
        <v>14</v>
      </c>
      <c r="F25" s="33"/>
      <c r="G25" s="4"/>
      <c r="H25" s="38" t="s">
        <v>7</v>
      </c>
      <c r="I25" s="39"/>
      <c r="J25" s="4"/>
      <c r="K25" s="35">
        <v>150</v>
      </c>
      <c r="L25" s="36"/>
      <c r="M25" s="10"/>
      <c r="N25" s="11" t="str">
        <f t="shared" si="1"/>
        <v>lei</v>
      </c>
      <c r="O25" s="11"/>
      <c r="P25" s="4"/>
    </row>
    <row r="26" spans="3:16">
      <c r="C26" s="4"/>
      <c r="D26" s="7">
        <v>6</v>
      </c>
      <c r="E26" s="31" t="s">
        <v>16</v>
      </c>
      <c r="F26" s="33"/>
      <c r="G26" s="4"/>
      <c r="H26" s="38" t="s">
        <v>10</v>
      </c>
      <c r="I26" s="39"/>
      <c r="J26" s="4"/>
      <c r="K26" s="35">
        <v>100</v>
      </c>
      <c r="L26" s="36"/>
      <c r="M26" s="10"/>
      <c r="N26" s="11" t="str">
        <f t="shared" si="1"/>
        <v>lei</v>
      </c>
      <c r="O26" s="11"/>
      <c r="P26" s="4"/>
    </row>
    <row r="27" spans="3:16">
      <c r="C27" s="4"/>
      <c r="D27" s="7">
        <v>7</v>
      </c>
      <c r="E27" s="31" t="s">
        <v>20</v>
      </c>
      <c r="F27" s="33"/>
      <c r="G27" s="4"/>
      <c r="H27" s="38" t="s">
        <v>19</v>
      </c>
      <c r="I27" s="39"/>
      <c r="J27" s="4"/>
      <c r="K27" s="35">
        <v>600</v>
      </c>
      <c r="L27" s="36"/>
      <c r="M27" s="10"/>
      <c r="N27" s="11" t="str">
        <f t="shared" si="1"/>
        <v>lei</v>
      </c>
      <c r="O27" s="11"/>
      <c r="P27" s="4"/>
    </row>
    <row r="28" spans="3:16">
      <c r="C28" s="4"/>
      <c r="D28" s="7">
        <v>8</v>
      </c>
      <c r="E28" s="31" t="s">
        <v>26</v>
      </c>
      <c r="F28" s="33"/>
      <c r="G28" s="4"/>
      <c r="H28" s="38" t="s">
        <v>9</v>
      </c>
      <c r="I28" s="39"/>
      <c r="J28" s="4"/>
      <c r="K28" s="35">
        <v>250</v>
      </c>
      <c r="L28" s="36"/>
      <c r="M28" s="10"/>
      <c r="N28" s="11" t="str">
        <f t="shared" si="1"/>
        <v>lei</v>
      </c>
      <c r="O28" s="11"/>
      <c r="P28" s="4"/>
    </row>
    <row r="29" spans="3:16">
      <c r="C29" s="4"/>
      <c r="D29" s="7">
        <v>9</v>
      </c>
      <c r="E29" s="31" t="s">
        <v>29</v>
      </c>
      <c r="F29" s="33"/>
      <c r="G29" s="4"/>
      <c r="H29" s="38" t="s">
        <v>28</v>
      </c>
      <c r="I29" s="39"/>
      <c r="J29" s="4"/>
      <c r="K29" s="35">
        <v>150</v>
      </c>
      <c r="L29" s="36"/>
      <c r="M29" s="10"/>
      <c r="N29" s="11" t="str">
        <f t="shared" si="1"/>
        <v>lei</v>
      </c>
      <c r="O29" s="11"/>
      <c r="P29" s="4"/>
    </row>
    <row r="30" spans="3:16">
      <c r="C30" s="4"/>
      <c r="D30" s="7">
        <v>10</v>
      </c>
      <c r="E30" s="31"/>
      <c r="F30" s="33"/>
      <c r="G30" s="4"/>
      <c r="H30" s="38"/>
      <c r="I30" s="39"/>
      <c r="J30" s="4"/>
      <c r="K30" s="35"/>
      <c r="L30" s="36"/>
      <c r="M30" s="10"/>
      <c r="N30" s="11" t="str">
        <f t="shared" si="1"/>
        <v/>
      </c>
      <c r="O30" s="11"/>
      <c r="P30" s="4"/>
    </row>
    <row r="31" spans="3:16">
      <c r="C31" s="4"/>
      <c r="D31" s="7">
        <v>11</v>
      </c>
      <c r="E31" s="31"/>
      <c r="F31" s="33"/>
      <c r="G31" s="4"/>
      <c r="H31" s="38"/>
      <c r="I31" s="39"/>
      <c r="J31" s="4"/>
      <c r="K31" s="35"/>
      <c r="L31" s="36"/>
      <c r="M31" s="10"/>
      <c r="N31" s="11" t="str">
        <f t="shared" si="1"/>
        <v/>
      </c>
      <c r="O31" s="11"/>
      <c r="P31" s="4"/>
    </row>
    <row r="32" spans="3:16">
      <c r="C32" s="4"/>
      <c r="D32" s="7">
        <v>12</v>
      </c>
      <c r="E32" s="31"/>
      <c r="F32" s="33"/>
      <c r="G32" s="4"/>
      <c r="H32" s="38"/>
      <c r="I32" s="39"/>
      <c r="J32" s="4"/>
      <c r="K32" s="35"/>
      <c r="L32" s="36"/>
      <c r="M32" s="10"/>
      <c r="N32" s="11" t="str">
        <f t="shared" si="1"/>
        <v/>
      </c>
      <c r="O32" s="11"/>
      <c r="P32" s="4"/>
    </row>
    <row r="33" spans="3:16">
      <c r="C33" s="4"/>
      <c r="D33" s="7">
        <v>13</v>
      </c>
      <c r="E33" s="31"/>
      <c r="F33" s="33"/>
      <c r="G33" s="4"/>
      <c r="H33" s="38"/>
      <c r="I33" s="39"/>
      <c r="J33" s="4"/>
      <c r="K33" s="35"/>
      <c r="L33" s="36"/>
      <c r="M33" s="10"/>
      <c r="N33" s="11" t="str">
        <f t="shared" si="1"/>
        <v/>
      </c>
      <c r="O33" s="11"/>
      <c r="P33" s="4"/>
    </row>
    <row r="34" spans="3:16">
      <c r="C34" s="4"/>
      <c r="D34" s="7">
        <v>14</v>
      </c>
      <c r="E34" s="31"/>
      <c r="F34" s="33"/>
      <c r="G34" s="4"/>
      <c r="H34" s="38"/>
      <c r="I34" s="39"/>
      <c r="J34" s="4"/>
      <c r="K34" s="35"/>
      <c r="L34" s="36"/>
      <c r="M34" s="10"/>
      <c r="N34" s="11" t="str">
        <f t="shared" si="1"/>
        <v/>
      </c>
      <c r="O34" s="11"/>
      <c r="P34" s="4"/>
    </row>
    <row r="35" spans="3:16">
      <c r="C35" s="4"/>
      <c r="D35" s="7">
        <v>15</v>
      </c>
      <c r="E35" s="31"/>
      <c r="F35" s="33"/>
      <c r="G35" s="4"/>
      <c r="H35" s="38"/>
      <c r="I35" s="39"/>
      <c r="J35" s="4"/>
      <c r="K35" s="35"/>
      <c r="L35" s="36"/>
      <c r="M35" s="10"/>
      <c r="N35" s="11" t="str">
        <f t="shared" si="1"/>
        <v/>
      </c>
      <c r="O35" s="11"/>
      <c r="P35" s="4"/>
    </row>
    <row r="36" spans="3:16">
      <c r="C36" s="4"/>
      <c r="D36" s="4"/>
      <c r="E36" s="6"/>
      <c r="F36" s="4"/>
      <c r="G36" s="4"/>
      <c r="H36" s="4"/>
      <c r="I36" s="4"/>
      <c r="J36" s="4"/>
      <c r="K36" s="4"/>
      <c r="L36" s="4"/>
      <c r="M36" s="4"/>
      <c r="N36" s="12"/>
      <c r="O36" s="12"/>
      <c r="P36" s="4"/>
    </row>
    <row r="37" spans="3:16">
      <c r="C37" s="4"/>
      <c r="D37" s="4"/>
      <c r="E37" s="6"/>
      <c r="F37" s="4"/>
      <c r="G37" s="4"/>
      <c r="H37" s="27" t="s">
        <v>17</v>
      </c>
      <c r="I37" s="28"/>
      <c r="J37" s="4"/>
      <c r="K37" s="29">
        <f>SUM(K21:L35)</f>
        <v>2000</v>
      </c>
      <c r="L37" s="30"/>
      <c r="M37" s="4"/>
      <c r="N37" s="11" t="str">
        <f t="shared" si="1"/>
        <v>lei</v>
      </c>
      <c r="O37" s="11"/>
      <c r="P37" s="4"/>
    </row>
    <row r="38" spans="3:16">
      <c r="C38" s="4"/>
      <c r="D38" s="4"/>
      <c r="E38" s="6"/>
      <c r="F38" s="4"/>
      <c r="G38" s="4"/>
      <c r="H38" s="4"/>
      <c r="I38" s="4"/>
      <c r="J38" s="4"/>
      <c r="K38" s="4"/>
      <c r="L38" s="4"/>
      <c r="M38" s="4"/>
      <c r="N38" s="12"/>
      <c r="O38" s="12"/>
      <c r="P38" s="4"/>
    </row>
  </sheetData>
  <mergeCells count="64">
    <mergeCell ref="C6:G6"/>
    <mergeCell ref="H6:P6"/>
    <mergeCell ref="C17:G17"/>
    <mergeCell ref="E34:F34"/>
    <mergeCell ref="E21:F21"/>
    <mergeCell ref="E22:F22"/>
    <mergeCell ref="E23:F23"/>
    <mergeCell ref="E24:F24"/>
    <mergeCell ref="E25:F25"/>
    <mergeCell ref="E26:F26"/>
    <mergeCell ref="E27:F27"/>
    <mergeCell ref="E28:F28"/>
    <mergeCell ref="H30:I30"/>
    <mergeCell ref="H31:I31"/>
    <mergeCell ref="E35:F35"/>
    <mergeCell ref="E19:F19"/>
    <mergeCell ref="H17:P17"/>
    <mergeCell ref="H19:I19"/>
    <mergeCell ref="H21:I21"/>
    <mergeCell ref="H22:I22"/>
    <mergeCell ref="H23:I23"/>
    <mergeCell ref="H24:I24"/>
    <mergeCell ref="H25:I25"/>
    <mergeCell ref="E29:F29"/>
    <mergeCell ref="E30:F30"/>
    <mergeCell ref="E32:F32"/>
    <mergeCell ref="E31:F31"/>
    <mergeCell ref="E33:F33"/>
    <mergeCell ref="K26:L26"/>
    <mergeCell ref="H26:I26"/>
    <mergeCell ref="H27:I27"/>
    <mergeCell ref="H28:I28"/>
    <mergeCell ref="H29:I29"/>
    <mergeCell ref="K21:L21"/>
    <mergeCell ref="K22:L22"/>
    <mergeCell ref="K23:L23"/>
    <mergeCell ref="K24:L24"/>
    <mergeCell ref="K25:L25"/>
    <mergeCell ref="K32:L32"/>
    <mergeCell ref="H32:I32"/>
    <mergeCell ref="H33:I33"/>
    <mergeCell ref="H34:I34"/>
    <mergeCell ref="H35:I35"/>
    <mergeCell ref="K27:L27"/>
    <mergeCell ref="K28:L28"/>
    <mergeCell ref="K29:L29"/>
    <mergeCell ref="K30:L30"/>
    <mergeCell ref="K31:L31"/>
    <mergeCell ref="C2:P3"/>
    <mergeCell ref="H37:I37"/>
    <mergeCell ref="K37:L37"/>
    <mergeCell ref="I12:K12"/>
    <mergeCell ref="I13:K13"/>
    <mergeCell ref="E20:F20"/>
    <mergeCell ref="H20:I20"/>
    <mergeCell ref="K20:L20"/>
    <mergeCell ref="K33:L33"/>
    <mergeCell ref="K34:L34"/>
    <mergeCell ref="K35:L35"/>
    <mergeCell ref="K19:L19"/>
    <mergeCell ref="I8:K8"/>
    <mergeCell ref="I9:K9"/>
    <mergeCell ref="I10:K10"/>
    <mergeCell ref="I11:K11"/>
  </mergeCells>
  <dataValidations count="1">
    <dataValidation type="list" allowBlank="1" showInputMessage="1" showErrorMessage="1" sqref="H21:I35">
      <formula1>$AI$5:$AI$10</formula1>
    </dataValidation>
  </dataValidation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2017-06-29T12:56:11Z</dcterms:modified>
</cp:coreProperties>
</file>